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gpac\sdpac\bazda\Dispositifs\2023-2027_PSN\MAEC-Bio\CdC pour PSN V3\Appendice D PSN V3 propre\"/>
    </mc:Choice>
  </mc:AlternateContent>
  <bookViews>
    <workbookView xWindow="0" yWindow="0" windowWidth="20490" windowHeight="7620" tabRatio="667"/>
  </bookViews>
  <sheets>
    <sheet name="Eau - Grandes cultures" sheetId="56" r:id="rId1"/>
    <sheet name="Eau - Polyculture-élevage" sheetId="55" r:id="rId2"/>
    <sheet name="Herbicides" sheetId="16" r:id="rId3"/>
    <sheet name="Pesticides " sheetId="17" r:id="rId4"/>
    <sheet name="Pesticides + quanti" sheetId="50" r:id="rId5"/>
    <sheet name="Nitrates - Ferti" sheetId="47" r:id="rId6"/>
    <sheet name="Nitrates + couv + herb" sheetId="59" r:id="rId7"/>
    <sheet name="Nitrates - Ferti + pestici" sheetId="37" r:id="rId8"/>
    <sheet name="Herbicides + Couverture" sheetId="39" r:id="rId9"/>
    <sheet name="Pesticides + Couverture" sheetId="40" r:id="rId10"/>
    <sheet name="Viti + quanti + herbicide" sheetId="38" r:id="rId11"/>
    <sheet name="Viti quanti" sheetId="57" r:id="rId12"/>
    <sheet name="Arbo + quanti + herbicide" sheetId="31" r:id="rId13"/>
    <sheet name="Arbo quanti" sheetId="58" r:id="rId14"/>
  </sheets>
  <definedNames>
    <definedName name="_xlnm.Print_Area" localSheetId="12">'Arbo + quanti + herbicide'!$A$1:$G$19</definedName>
    <definedName name="_xlnm.Print_Area" localSheetId="13">'Arbo quanti'!$A$1:$F$15</definedName>
    <definedName name="_xlnm.Print_Area" localSheetId="0">'Eau - Grandes cultures'!$A$1:$G$26</definedName>
    <definedName name="_xlnm.Print_Area" localSheetId="1">'Eau - Polyculture-élevage'!$A$1:$E$24</definedName>
    <definedName name="_xlnm.Print_Area" localSheetId="2">Herbicides!$A$1:$H$61</definedName>
    <definedName name="_xlnm.Print_Area" localSheetId="8">'Herbicides + Couverture'!$A$1:$H$64</definedName>
    <definedName name="_xlnm.Print_Area" localSheetId="5">'Nitrates - Ferti'!$A$1:$G$40</definedName>
    <definedName name="_xlnm.Print_Area" localSheetId="7">'Nitrates - Ferti + pestici'!$A$1:$F$78</definedName>
    <definedName name="_xlnm.Print_Area" localSheetId="6">'Nitrates + couv + herb'!$A$1:$H$67</definedName>
    <definedName name="_xlnm.Print_Area" localSheetId="3">'Pesticides '!$A$1:$H$63</definedName>
    <definedName name="_xlnm.Print_Area" localSheetId="9">'Pesticides + Couverture'!$A$1:$H$69</definedName>
    <definedName name="_xlnm.Print_Area" localSheetId="4">'Pesticides + quanti'!$A$1:$H$60</definedName>
    <definedName name="_xlnm.Print_Area" localSheetId="10">'Viti + quanti + herbicide'!$A$1:$G$19</definedName>
    <definedName name="_xlnm.Print_Area" localSheetId="11">'Viti quanti'!$A$1:$F$15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38" l="1"/>
  <c r="G18" i="31" l="1"/>
  <c r="G16" i="31"/>
  <c r="F16" i="31"/>
  <c r="G26" i="40" l="1"/>
  <c r="F26" i="40"/>
  <c r="F26" i="50"/>
  <c r="H26" i="50"/>
  <c r="G26" i="50"/>
  <c r="H25" i="17"/>
  <c r="G25" i="17"/>
  <c r="F25" i="17"/>
  <c r="E23" i="55"/>
  <c r="F24" i="16"/>
  <c r="H24" i="16"/>
  <c r="G24" i="16"/>
  <c r="F25" i="56"/>
  <c r="G25" i="56"/>
  <c r="E25" i="56"/>
  <c r="F21" i="17" l="1"/>
  <c r="G21" i="17"/>
  <c r="G22" i="17" s="1"/>
  <c r="H21" i="17"/>
  <c r="H22" i="17" s="1"/>
  <c r="G23" i="17"/>
  <c r="G24" i="17" l="1"/>
  <c r="H24" i="17"/>
  <c r="F22" i="17"/>
  <c r="F24" i="17"/>
  <c r="F26" i="37" l="1"/>
  <c r="G23" i="47"/>
  <c r="E19" i="55"/>
  <c r="F21" i="56"/>
  <c r="G21" i="56"/>
  <c r="E21" i="56"/>
  <c r="F12" i="58" l="1"/>
  <c r="F14" i="58" s="1"/>
  <c r="F18" i="31"/>
  <c r="F12" i="57"/>
  <c r="F14" i="57" s="1"/>
  <c r="F16" i="38"/>
  <c r="F18" i="38" s="1"/>
  <c r="G22" i="40"/>
  <c r="G23" i="40" s="1"/>
  <c r="H22" i="40"/>
  <c r="H25" i="40" s="1"/>
  <c r="F22" i="40"/>
  <c r="F25" i="40" s="1"/>
  <c r="G24" i="40"/>
  <c r="G21" i="39"/>
  <c r="G22" i="39" s="1"/>
  <c r="F21" i="39"/>
  <c r="F24" i="39" s="1"/>
  <c r="F25" i="39" s="1"/>
  <c r="G23" i="39"/>
  <c r="H21" i="39"/>
  <c r="H24" i="39" s="1"/>
  <c r="H25" i="39" s="1"/>
  <c r="F27" i="37"/>
  <c r="F27" i="59"/>
  <c r="F30" i="59" s="1"/>
  <c r="F31" i="59" s="1"/>
  <c r="G27" i="59"/>
  <c r="H27" i="59"/>
  <c r="H30" i="59" s="1"/>
  <c r="G29" i="59"/>
  <c r="F23" i="47"/>
  <c r="F26" i="47" s="1"/>
  <c r="F27" i="47" s="1"/>
  <c r="G24" i="47"/>
  <c r="F25" i="50"/>
  <c r="F20" i="16"/>
  <c r="F21" i="16" s="1"/>
  <c r="G22" i="50"/>
  <c r="G23" i="50" s="1"/>
  <c r="H22" i="50"/>
  <c r="H25" i="50" s="1"/>
  <c r="F22" i="50"/>
  <c r="F23" i="50" s="1"/>
  <c r="G24" i="50"/>
  <c r="G20" i="16"/>
  <c r="G21" i="16" s="1"/>
  <c r="H20" i="16"/>
  <c r="H21" i="16" s="1"/>
  <c r="H23" i="16"/>
  <c r="G22" i="16"/>
  <c r="E22" i="55"/>
  <c r="E20" i="55"/>
  <c r="F22" i="56"/>
  <c r="G22" i="56"/>
  <c r="E22" i="56"/>
  <c r="E24" i="56"/>
  <c r="F24" i="56"/>
  <c r="G24" i="56"/>
  <c r="H23" i="40" l="1"/>
  <c r="G30" i="59"/>
  <c r="G31" i="59" s="1"/>
  <c r="H22" i="39"/>
  <c r="G24" i="39"/>
  <c r="G25" i="39" s="1"/>
  <c r="H28" i="59"/>
  <c r="H23" i="50"/>
  <c r="G25" i="50"/>
  <c r="G18" i="38"/>
  <c r="G25" i="40"/>
  <c r="F23" i="40"/>
  <c r="F22" i="39"/>
  <c r="F29" i="37"/>
  <c r="F30" i="37" s="1"/>
  <c r="G28" i="59"/>
  <c r="F28" i="59"/>
  <c r="F24" i="47"/>
  <c r="G26" i="47"/>
  <c r="G27" i="47" s="1"/>
  <c r="F23" i="16"/>
  <c r="G23" i="16"/>
  <c r="F23" i="56" l="1"/>
  <c r="G23" i="56"/>
</calcChain>
</file>

<file path=xl/sharedStrings.xml><?xml version="1.0" encoding="utf-8"?>
<sst xmlns="http://schemas.openxmlformats.org/spreadsheetml/2006/main" count="1351" uniqueCount="161">
  <si>
    <t>Libellé de l'obligation</t>
  </si>
  <si>
    <t>Commentaires</t>
  </si>
  <si>
    <t>Période où s'applique l'obligation</t>
  </si>
  <si>
    <t>-</t>
  </si>
  <si>
    <t>Transversal</t>
  </si>
  <si>
    <t>70e</t>
  </si>
  <si>
    <t>Percentile utilisé</t>
  </si>
  <si>
    <t>HERBICIDES - Surfaces éligibles non engagées</t>
  </si>
  <si>
    <t>Année d'engagement</t>
  </si>
  <si>
    <t>50e</t>
  </si>
  <si>
    <t>Moyenne années 2 et 3 OU année 3</t>
  </si>
  <si>
    <t>Moyenne années 2,3,4 OU année 4</t>
  </si>
  <si>
    <t>Moyenne années 2,3,4,5 OU année 5</t>
  </si>
  <si>
    <t>Niveau 1</t>
  </si>
  <si>
    <t>L'opérateur définit la formation à effectuer en fonction de l'enjeu du territoire et de la mesure.</t>
  </si>
  <si>
    <t>HORS-HERBICIDES - Surfaces éligibles non engagées</t>
  </si>
  <si>
    <t>20e (=~ 50% de la référence)</t>
  </si>
  <si>
    <t>Zéro herbicide</t>
  </si>
  <si>
    <t>Année 4</t>
  </si>
  <si>
    <t>Le diagnostic de l'exploitation devra être établi en fonction de l'enjeu du territoire et de la mesure</t>
  </si>
  <si>
    <t>20e (=~ 60% de la référence)</t>
  </si>
  <si>
    <t>Mesure système</t>
  </si>
  <si>
    <t>Le diagnostic de l'exploitation devra être établi en fonction de l'enjeu du territoire et de la mesure.</t>
  </si>
  <si>
    <t>Enregistrer les pratiques</t>
  </si>
  <si>
    <t>L'IFT sera calculé par campagne culturale.</t>
  </si>
  <si>
    <t>IFT max à respecter sur les surfaces engagées (exemple)</t>
  </si>
  <si>
    <t>IFT max à respecter sur les surfaces non engagées (exemple)</t>
  </si>
  <si>
    <t>HERBICIDES - Surfaces engagées</t>
  </si>
  <si>
    <t>NIVEAU 1</t>
  </si>
  <si>
    <t>NIVEAU 2</t>
  </si>
  <si>
    <t>Niveau 2 : gestion quantitative de l'eau</t>
  </si>
  <si>
    <t>Mesure système à 2 niveaux</t>
  </si>
  <si>
    <t>50e (80% de la référence)</t>
  </si>
  <si>
    <t>Niveau 2</t>
  </si>
  <si>
    <t>Niveau 3</t>
  </si>
  <si>
    <t>Niveau 3 : gestion quantitative de l'eau + couverture des sols</t>
  </si>
  <si>
    <t>Niveaux 2 à 3</t>
  </si>
  <si>
    <t>Surfaces éligibles : terres arables</t>
  </si>
  <si>
    <t>Obligations du cahier des charges de la mesure</t>
  </si>
  <si>
    <t>MAEC EAU - REDUCTION DES HERBICIDES - GRANDES CULTURES</t>
  </si>
  <si>
    <t>MAEC EAU - REDUCTION DES PESTICIDES - GRANDES CULTURES</t>
  </si>
  <si>
    <t xml:space="preserve">MAEC EAU - REDUCTION DES PESTICIDES - GESTION QUANTITATIVE - GRANDES CULTURES </t>
  </si>
  <si>
    <t xml:space="preserve">Surfaces éligibles : terres arables </t>
  </si>
  <si>
    <t>MAEC EAU - COUVERTURE - REDUCTION DES HERBICIDES - GRANDES CULTURES</t>
  </si>
  <si>
    <t>MAEC EAU - COUVERTURE - REDUCTION DES PESTICIDES - GRANDES CULTURES</t>
  </si>
  <si>
    <t>MAEC EAU - GESTION DE LA FERTILISATION - GRANDES CULTURES</t>
  </si>
  <si>
    <t>MAEC EAU - GESTION DE LA FERTILISATION - REDUCTION DES PESTICIDES - GRANDES CULTURES</t>
  </si>
  <si>
    <t xml:space="preserve">Obligations du cahier des charges de la mesure </t>
  </si>
  <si>
    <t xml:space="preserve"> MAEC EAU - VITICULTURE - GESTION QUANTITATIVE - LUTTE BIOLOGIQUE - HERBICIDES</t>
  </si>
  <si>
    <t xml:space="preserve"> MAEC EAU - VITICULTURE - GESTION QUANTITATIVE </t>
  </si>
  <si>
    <t>MAEC EAU - ARBORICULTURE - GESTION QUANTITATIVE - LUTTE BIOLOGIQUE - HERBICIDES</t>
  </si>
  <si>
    <t>MAEC EAU - ARBORICULTURE - GESTION QUANTITATIVE</t>
  </si>
  <si>
    <t>Niveaux 1, 2 et 3</t>
  </si>
  <si>
    <t>Niveau 1, 2 et 3</t>
  </si>
  <si>
    <t>Niveaux 1 et 2</t>
  </si>
  <si>
    <t>VALEURS A RESPECTER</t>
  </si>
  <si>
    <t>Pression en azote minéral à respecter pour la MAEC Eau - Gestion de la fertilisation - Réduction des pesticides</t>
  </si>
  <si>
    <t>Pression en azote minéral à respecter pour la MAEC Eau - Gestion de la fertilisation - Couverture - Réduction des herbicides</t>
  </si>
  <si>
    <t>IFT à respecter pour la MAEC EAU - Réduction des pesticides</t>
  </si>
  <si>
    <t>IFT à respecter pour la MAEC EAU - Réduction des herbicides</t>
  </si>
  <si>
    <t>Pression en azote minéral à respecter pour la MAEC Eau - Gestion de la fertilisation</t>
  </si>
  <si>
    <t>IFT à respecter pour la MAEC EAU - Couverture - Réduction des herbicides</t>
  </si>
  <si>
    <t>IFT à respecter pour la MAEC EAU - Couverture - Réduction des pesticides</t>
  </si>
  <si>
    <t>Surcoûts et manques à gagner 
€/ha</t>
  </si>
  <si>
    <t>non rémunéré</t>
  </si>
  <si>
    <t>Surcoûts et manques à gagner
€/ha</t>
  </si>
  <si>
    <t>Surcoûts et manques à gagner (€/ha)</t>
  </si>
  <si>
    <t>% coûts de transaction</t>
  </si>
  <si>
    <t>Niveau1</t>
  </si>
  <si>
    <t>Engager au moins 90 % des surfaces éligibles de l'exploitation et avoir au moins une parcelle dans le PAEC.</t>
  </si>
  <si>
    <t>Les cultures légumières de plein champ (dont la pomme de terre) représentent chaque année entre 30 et 60% des terres arables de l'exploitation.</t>
  </si>
  <si>
    <t>Les cultures légumières de plein champ (dont la pomme de terre) représentent chaque année entre 30 et 60% des terres arables de l'exploitation</t>
  </si>
  <si>
    <t>HORS HERBICIDES - Surfaces engagées</t>
  </si>
  <si>
    <t>HORS HERBICIDES - Surfaces éligibles non engagées</t>
  </si>
  <si>
    <t>Surfaces éligibles : viticulture</t>
  </si>
  <si>
    <t>Surfaces éligibles : arboriculture</t>
  </si>
  <si>
    <t>Obligation supplémentaire pour la déclinaison cultures légumières de plein champ (CLPC)</t>
  </si>
  <si>
    <t>Année 5</t>
  </si>
  <si>
    <t>Montant de l'aide (€/ha)</t>
  </si>
  <si>
    <t>Total surcoûts et manques à gagner (€/ha)</t>
  </si>
  <si>
    <t>30e</t>
  </si>
  <si>
    <t xml:space="preserve">30e </t>
  </si>
  <si>
    <t xml:space="preserve">50e </t>
  </si>
  <si>
    <t>20e</t>
  </si>
  <si>
    <t>Année 3 OU moyenne années 2 et 3</t>
  </si>
  <si>
    <t>Année 4 OU moyenne années 2,3,4</t>
  </si>
  <si>
    <t>Année 5 OU moyenne années 2,3,4,5</t>
  </si>
  <si>
    <t>Percentile* utilisé pour le calcul de l'IFT de référence</t>
  </si>
  <si>
    <t>Total surcoûts et manques à gagner - déclinaison CLPC (€/ha)</t>
  </si>
  <si>
    <t>Montant de l'aide - déclinaison CLPC (€/ha)</t>
  </si>
  <si>
    <t>NIVEAU 3</t>
  </si>
  <si>
    <t>A partir de la 2ème année d'engagement : ne pas dépasser sur les surfaces engagées et les surfaces non-engagées les IFT herbicides de référence. Les tables ci-dessous précisent le percentile à prendre en compte chaque année dans le calcul de l'IFT de référence.</t>
  </si>
  <si>
    <t>Mesure système à 3 niveaux avec un montant spécifique pour les exploitations spécialisées en cultures légumières de plein champ</t>
  </si>
  <si>
    <t>Diagnostic agro-écologique de l'exploitation.
Le diagnostic devra permettre notamment de définir la localisation pertinente des éléments et surfaces non productifs à mettre en place.</t>
  </si>
  <si>
    <t>Formation à réaliser au cours des 2 premières années de l'engagement.
La formation devra inclure un volet ciblé sur l'enjeu de la mesure et du territoire, ainsi qu'un volet ciblé sur les enjeux biodiversité et leur interaction avec des pratiques agronomiques performantes pour la qualité de l'eau.</t>
  </si>
  <si>
    <t>Diagnostic agro-écologique de l'exploitation.
Le diagnostic devra permettre notamment de définir la localisation pertinente des infrastructures agroécologiques (IAE) des éléments et surfaces non productifs à mettre en place.</t>
  </si>
  <si>
    <t>Mesure système avec un montant spécifique pour les exploitations spécialisées en cultures légumières de plein champ</t>
  </si>
  <si>
    <t>Mesure système à 2 niveaux avec un montant spécifique pour les exploitations spécialisées en cultures légumières de plein champ</t>
  </si>
  <si>
    <t>Mesure système avec un montant plus élevé pour les exploitations spécialisées en cultures légumières de plein champ</t>
  </si>
  <si>
    <t>A partir de la 2ème année d'engagement : ne pas dépasser sur les surfaces engagées et les surfaces non-engagées les IFT hors-herbicides de référence. Les tables ci-dessous précisent le percentile à prendre en compte chaque année dans le calcul de l'IFT de référence.</t>
  </si>
  <si>
    <t>HORS-HERBICIDES - Surfaces engagées</t>
  </si>
  <si>
    <t>10e</t>
  </si>
  <si>
    <t>IFT à respecter pour la MAEC EAU - Réduction des pesticides - Gestion quantitative</t>
  </si>
  <si>
    <t>IFT à respecter pour la MAEC Eau - Gestion de la fertilisation - Réduction des pesticides</t>
  </si>
  <si>
    <t>IFT à respecter pour la MAEC Eau - Gestion de la fertilisation - Couverture - Réduction des herbicides</t>
  </si>
  <si>
    <t>V et W à définir par l'opérateur.
Les surfaces prises en compte au titre de cette obligation sont celles comptabilisées au titre de la conditionnalité ou de l'écorégime.</t>
  </si>
  <si>
    <t>Réaliser chaque année 2 mesures de reliquat par tranche de 20 ha de surfaces en céréales et oléoprotéagineux (COP) et cultures légumières : reliquat entrée hiver (REH) et reliquat sortie hiver (RSH).</t>
  </si>
  <si>
    <t>L'opérateur propose la référence REH. Le régime de sanction sera adapté de façon à ce que cette obligation fasse l'objet de faibles sanctions en cas de non-respect.</t>
  </si>
  <si>
    <t>Respecter chaque année le ratio minimum de la surface amendée en matière organique sur la surface potentiellement épandable (SAMO/SPE) renseigné en fonction du ratio quantité d'azote organique maîtrisable de l'exploitation/SPE.</t>
  </si>
  <si>
    <t>Réaliser chaque année 2 mesures de reliquat par tranche de 20 ha de surfaces en céréales et oléoprotéagineux (COP) ou cultures légumières : reliquat entrée hiver (REH) et reliquat sortie hiver (RSH).</t>
  </si>
  <si>
    <t>Année 1</t>
  </si>
  <si>
    <t>Année 2</t>
  </si>
  <si>
    <t>Pourcentage de la pression de référence en azote minéral à ne pas dépasser</t>
  </si>
  <si>
    <t>*Percentiles de la distribution régionale issue des enquêtes pratiques culturales du service des statistiques du ministère en charge de l'agriculture</t>
  </si>
  <si>
    <t>MAEC EAU - GESTION DE LA FERTILISATION - COUVERTURE - REDUCTION DES HERBICIDES - GRANDES CULTURES
visant à la diminution des flux de nitrates et de phosphates vers les masses d'eau afin notamment de lutter contre la prolifération des algues vertes</t>
  </si>
  <si>
    <t>Niveau 1 : lutte biologique + herbicides</t>
  </si>
  <si>
    <t>Formation à réaliser au cours des 2 premières années de l'engagement.</t>
  </si>
  <si>
    <t>Diagnostic agro-écologique de l'exploitation.</t>
  </si>
  <si>
    <t>Enregistrer les pratiques.</t>
  </si>
  <si>
    <t>A transmettre à la DDT(M) au 15 septembre de la 1ère année d'engagement au plus tard.</t>
  </si>
  <si>
    <t>2 premières années d'engagement.</t>
  </si>
  <si>
    <t>Sur toute la durée du contrat.</t>
  </si>
  <si>
    <t>Participer aux réunions d'échanges de pratiques entre agriculteurs organisées par l'animateur (au moins une demi-journée par an sur la durée de l'engagement).</t>
  </si>
  <si>
    <t>Respecter la fréquence et les moyens de lutte biologique minimum à réaliser par an, définis dans le cahier des charges.</t>
  </si>
  <si>
    <t>Moyens et fréquence de lutte déterminés par l'opérateur.</t>
  </si>
  <si>
    <t>Détenir au plus 10 UGB herbivores.</t>
  </si>
  <si>
    <t>Réaliser un bilan IFT chaque année. Ce bilan doit être accompagné au moins 3 années sur les 5 années d'engagement.</t>
  </si>
  <si>
    <t>X et Y à définir par l'opérateur.</t>
  </si>
  <si>
    <t>A transmettre à la DDT(M) au plus tard le 15 septembre de la 1ère année d'engagement.</t>
  </si>
  <si>
    <t>A partir de la 2ème année d'engagement, pour chaque campagne PAC N, l'IFT est calculé sur la campagne culturale courant de l'automne N-1 à l'été N.</t>
  </si>
  <si>
    <t>Réaliser des bilans azotés prévisionnels chaque année.</t>
  </si>
  <si>
    <t>A partir de la 2ème année d'engagement.</t>
  </si>
  <si>
    <t>Réaliser chaque année  2 analyses de sol de l'Azote Potentiellement Minéralisable (APM)
Réaliser chaque année 1 analyse d'effluent par type d'effluent.</t>
  </si>
  <si>
    <t>La DRAAF indique localement les seuils SAMO/SPE en fonction du ratio Quantité d'azote organique maîtrisable/SPE.</t>
  </si>
  <si>
    <t>Déclarer au moins 80 % de la SAU de l'exploitation en surfaces en grandes cultures (céréales, oléagineux et protéagineux, cultures de fibres, légumineuses non fourragères ou cultures légumières de plein champ) en première année d'engagement.</t>
  </si>
  <si>
    <t>Déclarer au plus 80 % de surfaces en grandes cultures (céréales, oléagineux et protéagineux, cultures de fibres, légumineuses non fourragères ou cultures légumières de plein champ) en première année d'engagement.</t>
  </si>
  <si>
    <t>Diminuer les volumes d'eau consommés pour l'irrigation par rapport aux 5 années précédant l'engagement (moyenne des volumes consommés déclarés les 5 dernières années précédant l’engagement, en supprimant les deux années extrêmes) pour atteindre une baisse de 15% à partir de la 3ème année. La référence historique de consommation de l'exploitation doit obligatoirement être indiquée dans le diagnostic initial. L'exploitant doit effectuer un relevé annuel de ses compteurs et le renseigner dans son cahier d'enregistrement.</t>
  </si>
  <si>
    <t>L'opérateur fixe la référence REH. Pour cette obligation, le régime de sanction sera adapté.</t>
  </si>
  <si>
    <t>L'exploitant doit être doté d'un compteur pour entrer dans cette mesure, conformément à la règlementation en vigueur.</t>
  </si>
  <si>
    <t>Réaliser chaque année à partir de la deuxième année un bilan annuel avec le technicien ou l'animateur suite aux analyses REH, de manière à utiliser ces informations pour le pilotage de la fertilisation.</t>
  </si>
  <si>
    <t>Atteindre en moyenne sur l'exploitation la cible de REH fixée à l'échelle territoriale, chaque année à partir de la deuxième année d'engagement.</t>
  </si>
  <si>
    <t>MAEC EAU - POLYCULTURE-ELEVAGE 
adaptée aux zones intermédiaires</t>
  </si>
  <si>
    <t>Ne pas dépasser la pression en azote minéral maximale de l'année indiquée dans le tableau, en moyenne à l'échelle de l'exploitation agricole, à partir de la 2e année d'engagement.</t>
  </si>
  <si>
    <t>90% des prairies permanentes de l'exploitation détenues l'année de l'engagement doivent être maintenues en herbe sur la totalité de l'engagement, et conduites sans labour. Seul un renouvellement superficiel du sol est autorisé.</t>
  </si>
  <si>
    <t>Ce critère s'applique uniquement à la date limite du dépôt de la demande d'aide de la 1ère année d'engagement.</t>
  </si>
  <si>
    <t>Sur toute la durée du contrat pour les modalités de gestion (absence d'intrant et d'intervention)
A partir de la date limite du dépôt de la demande d'aide de la 2ème année d'engagement pour la bonne localisation des couverts et le pourcentage minimum de jachères mellifères à respecter
A partir de la date limite du dépôt de la demande d'aide de la 4ème année d'engagement pour le pourcentage minimum de haies à respecter.</t>
  </si>
  <si>
    <t>A partir de la date limite du dépôt de la demande d'aide de la 3ème année d'engagement.</t>
  </si>
  <si>
    <t>A partir de la 2ème année d'engagement</t>
  </si>
  <si>
    <t>La part des surfaces situées à l'intérieur du PAEC peut être utilisée comme un critère de priorisation des dossiers.</t>
  </si>
  <si>
    <t>Avoir chaque année X% des terres arables en cultures à bas niveau d'impact (BNI) (sarrasin, chanvre, sorgho, tournesol, soja, lupin, prairies temporaires, associations légumineuses/céréales + toutes cultures éligibles à la MAEC et certifiées bio ou en cours de conversion bio) OU en cultures de légumineuses, dont obligatoirement Y points de pourcentage en prairies temporaires, avec : 
- 20 ≤ X ≤ 40
-  0 ≤ Y &lt; X</t>
  </si>
  <si>
    <t>Sur 90% des terres arables, avoir chaque année une couverture du sol de minimum 10 mois sur 12 en interculture longue et de minimum 11 mois sur 12 en interculture courte.</t>
  </si>
  <si>
    <t>Sur au moins 90% des terres arables : interdiction de retour d'une même culture deux années de suite sauf pour les légumineuses pluriannuelles et prairies temporaires.</t>
  </si>
  <si>
    <t>Sur au moins 90% des terres arables, avoir au cours des 5 ans :
    - soit au moins 1 culture d'hiver, 1 culture de printemps, 1 BNI ou légumineuse
    - soit au moins 2 années de légumineuses pluriannuelles ou de prairies temporaires</t>
  </si>
  <si>
    <t>Avoir chaque année X% des terres arables en cultures à bas niveau d'impact (BNI) (sarrasin, chanvre, sorgho, tournesol, soja, lupin, prairies temporaires, associations légumineuses/céréales + toutes cultures éligibles à la MAEC et certifiées bio ou en cours de conversion bio) OU en cultures de légumineuses, dont obligatoirement Y points de pourcentage en prairies temporaires, avec : 
- 10 ≤ X ≤ 40
-  0 ≤ Y &lt; X</t>
  </si>
  <si>
    <t>Sur 90 % des terres arables, avoir chaque année une couverture du sol de minimum 10 mois sur 12 en interculture longue et de minimum 11 mois sur 12 en interculture courte.</t>
  </si>
  <si>
    <t>Respecter l'interdiction totale d'utilisation d'herbicide à partir de la 3ème année d'engagement sur 90% des surfaces viticoles.</t>
  </si>
  <si>
    <t>Ne pas utiliser de paillage plastique sur 90% des surfaces viticoles.</t>
  </si>
  <si>
    <t>Respecter l'interdiction totale d'utilisation d'herbicide à partir de la 3ème année d'engagement sur 90% des surfaces arboricoles.</t>
  </si>
  <si>
    <t>Ne pas utiliser de paillage plastique sur 90% des surfaces arboricoles.</t>
  </si>
  <si>
    <t>A partir de la deuxième année, localiser de façon pertinente les infrastructures agro-environnementales (IAE) et terres en jachère relevant de la BCAE 8 de la conditionnalité, en fonction du diagnostic initial et de façon à limiter les transferts de pesticides et de nitrates vers les cours d'eau et les eaux souterraines. 
En outre, ces éléments et surfaces non productifs devront comporter obligatoirement :
- au minimum V points de pourcentage de couverts favorables aux pollinisateurs (liste des couverts et modalités de gestion identiques à celles de la BCAE 8 - Jachères mellifères) à partir de la deuxième année d'engagement ;
- au minimum W points de pourcentage de haies à partir de la 4ème année (le taux de conversion mL/m2 est celui de l'écorégime)
Avec V ≥ 1   et   W ≥ 0,2
A partir de la première année d'engagement, absence d'intrant sur les infrastructures agro-environnementales (IAE) et terres en jachère (produits phytosanitaires et engrais minéraux) et absence d'intervention sur les haies entre les dates définies par l'opérateur (a minima entre les dates définies pour la BCAE 8).</t>
  </si>
  <si>
    <t>MAEC EAU - GRANDES CULTURES
Niveau 1 adapté aux zones intermédiaires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</si>
</sst>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20"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strike/>
      <sz val="11"/>
      <color rgb="FFC00000"/>
      <name val="Calibri"/>
      <family val="2"/>
      <scheme val="minor"/>
    </font>
    <font>
      <sz val="12"/>
      <name val="Calibri"/>
      <family val="2"/>
      <scheme val="minor"/>
    </font>
    <font>
      <b/>
      <sz val="16"/>
      <name val="Calibri"/>
      <family val="2"/>
      <scheme val="minor"/>
    </font>
    <font>
      <b/>
      <sz val="12"/>
      <name val="Calibri"/>
      <family val="2"/>
      <scheme val="minor"/>
    </font>
    <font>
      <i/>
      <sz val="11"/>
      <color rgb="FFC00000"/>
      <name val="Calibri"/>
      <family val="2"/>
      <scheme val="minor"/>
    </font>
    <font>
      <b/>
      <sz val="11"/>
      <color rgb="FFC00000"/>
      <name val="Calibri"/>
      <family val="2"/>
      <scheme val="minor"/>
    </font>
    <font>
      <strike/>
      <sz val="12"/>
      <color rgb="FFC00000"/>
      <name val="Calibri"/>
      <family val="2"/>
      <scheme val="minor"/>
    </font>
    <font>
      <b/>
      <sz val="22"/>
      <color theme="1"/>
      <name val="Calibri"/>
      <family val="2"/>
      <scheme val="minor"/>
    </font>
    <font>
      <b/>
      <sz val="14"/>
      <color rgb="FFC00000"/>
      <name val="Calibri"/>
      <family val="2"/>
      <scheme val="minor"/>
    </font>
    <font>
      <i/>
      <sz val="12"/>
      <color theme="1"/>
      <name val="Calibri"/>
      <family val="2"/>
      <scheme val="minor"/>
    </font>
    <font>
      <strike/>
      <sz val="12"/>
      <name val="Calibri"/>
      <family val="2"/>
      <scheme val="minor"/>
    </font>
    <font>
      <b/>
      <sz val="16"/>
      <color theme="1"/>
      <name val="Calibri"/>
      <family val="2"/>
      <scheme val="minor"/>
    </font>
    <font>
      <b/>
      <sz val="11"/>
      <name val="Calibri"/>
      <family val="2"/>
      <scheme val="minor"/>
    </font>
    <font>
      <i/>
      <sz val="11"/>
      <name val="Calibri"/>
      <family val="2"/>
      <scheme val="minor"/>
    </font>
    <font>
      <b/>
      <sz val="22"/>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rgb="FFBDD7EE"/>
        <bgColor indexed="64"/>
      </patternFill>
    </fill>
    <fill>
      <patternFill patternType="solid">
        <fgColor theme="5" tint="0.39997558519241921"/>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31">
    <xf numFmtId="0" fontId="0" fillId="0" borderId="0" xfId="0"/>
    <xf numFmtId="0" fontId="0" fillId="0" borderId="0" xfId="0" applyFill="1"/>
    <xf numFmtId="0" fontId="0" fillId="0" borderId="0" xfId="0" applyBorder="1"/>
    <xf numFmtId="0" fontId="0" fillId="0" borderId="0" xfId="0" applyFill="1" applyAlignment="1">
      <alignment vertical="center"/>
    </xf>
    <xf numFmtId="0" fontId="0" fillId="0" borderId="0" xfId="0" applyBorder="1" applyAlignment="1">
      <alignment vertical="center"/>
    </xf>
    <xf numFmtId="0" fontId="0" fillId="0" borderId="0" xfId="0" applyBorder="1" applyAlignment="1">
      <alignment vertical="center" wrapText="1"/>
    </xf>
    <xf numFmtId="0" fontId="3" fillId="0" borderId="0" xfId="0" applyFont="1" applyAlignment="1">
      <alignment horizontal="left" vertical="center" wrapText="1"/>
    </xf>
    <xf numFmtId="0" fontId="5" fillId="0" borderId="0" xfId="0" applyFont="1" applyFill="1"/>
    <xf numFmtId="0" fontId="5" fillId="0" borderId="0" xfId="0" applyFont="1"/>
    <xf numFmtId="0" fontId="2" fillId="0" borderId="0" xfId="0" applyFont="1"/>
    <xf numFmtId="0" fontId="2" fillId="0" borderId="0" xfId="0" applyFont="1" applyFill="1"/>
    <xf numFmtId="0" fontId="7" fillId="0" borderId="0" xfId="0" applyFont="1" applyFill="1" applyBorder="1" applyAlignment="1">
      <alignment horizontal="left"/>
    </xf>
    <xf numFmtId="0" fontId="6" fillId="0" borderId="0" xfId="0" applyFont="1" applyAlignment="1">
      <alignment horizontal="left" vertical="center" wrapText="1"/>
    </xf>
    <xf numFmtId="0" fontId="3" fillId="2" borderId="1" xfId="0" applyFont="1" applyFill="1" applyBorder="1" applyAlignment="1">
      <alignment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0" borderId="0" xfId="0" applyBorder="1" applyAlignment="1">
      <alignment wrapText="1"/>
    </xf>
    <xf numFmtId="2" fontId="9" fillId="0" borderId="0" xfId="0" applyNumberFormat="1" applyFont="1" applyFill="1" applyBorder="1" applyAlignment="1">
      <alignment vertical="center"/>
    </xf>
    <xf numFmtId="0" fontId="10" fillId="0" borderId="0" xfId="0" applyFont="1" applyFill="1" applyBorder="1" applyAlignment="1">
      <alignment vertical="center" wrapText="1"/>
    </xf>
    <xf numFmtId="2" fontId="9" fillId="0" borderId="0" xfId="0" applyNumberFormat="1" applyFont="1" applyFill="1" applyBorder="1"/>
    <xf numFmtId="0" fontId="10" fillId="0" borderId="0" xfId="0" applyFont="1" applyFill="1" applyBorder="1"/>
    <xf numFmtId="0" fontId="3" fillId="0" borderId="0" xfId="0" applyFont="1"/>
    <xf numFmtId="0" fontId="3" fillId="0" borderId="0" xfId="0" applyFont="1" applyBorder="1"/>
    <xf numFmtId="0" fontId="3" fillId="0" borderId="1" xfId="0" applyFont="1" applyBorder="1"/>
    <xf numFmtId="0" fontId="3" fillId="0" borderId="0" xfId="0" applyFont="1" applyFill="1" applyBorder="1"/>
    <xf numFmtId="0" fontId="8" fillId="0" borderId="1" xfId="0" applyFont="1" applyBorder="1" applyAlignment="1">
      <alignment vertical="center"/>
    </xf>
    <xf numFmtId="0" fontId="4" fillId="0" borderId="0" xfId="0" applyFont="1" applyFill="1" applyBorder="1"/>
    <xf numFmtId="0" fontId="3" fillId="0" borderId="1" xfId="0" applyFont="1" applyBorder="1" applyAlignment="1">
      <alignment wrapText="1"/>
    </xf>
    <xf numFmtId="0" fontId="6" fillId="8" borderId="1" xfId="0" applyFont="1" applyFill="1" applyBorder="1" applyAlignment="1">
      <alignment vertical="center" wrapText="1"/>
    </xf>
    <xf numFmtId="0" fontId="3" fillId="8" borderId="1" xfId="0" applyFont="1" applyFill="1" applyBorder="1"/>
    <xf numFmtId="0" fontId="4" fillId="0" borderId="1" xfId="0" applyFont="1" applyFill="1" applyBorder="1" applyAlignment="1">
      <alignment horizontal="center" vertical="center"/>
    </xf>
    <xf numFmtId="0" fontId="6" fillId="2" borderId="7" xfId="0" applyFont="1" applyFill="1" applyBorder="1" applyAlignment="1">
      <alignment vertical="center" wrapText="1"/>
    </xf>
    <xf numFmtId="0" fontId="1" fillId="0" borderId="0" xfId="0" applyFont="1" applyBorder="1"/>
    <xf numFmtId="164" fontId="1" fillId="0" borderId="0" xfId="0" applyNumberFormat="1" applyFont="1" applyFill="1" applyBorder="1" applyAlignment="1">
      <alignment vertical="center"/>
    </xf>
    <xf numFmtId="0" fontId="6" fillId="9" borderId="1" xfId="0" applyFont="1" applyFill="1" applyBorder="1" applyAlignment="1">
      <alignment vertical="center" wrapText="1"/>
    </xf>
    <xf numFmtId="0" fontId="6" fillId="9"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164" fontId="0" fillId="0" borderId="0" xfId="0" applyNumberFormat="1" applyFill="1"/>
    <xf numFmtId="165" fontId="4" fillId="0" borderId="1" xfId="0" applyNumberFormat="1" applyFont="1" applyFill="1" applyBorder="1" applyAlignment="1">
      <alignment vertical="center"/>
    </xf>
    <xf numFmtId="0" fontId="4" fillId="0" borderId="0" xfId="0" applyFont="1" applyBorder="1" applyAlignment="1">
      <alignment vertical="center"/>
    </xf>
    <xf numFmtId="165" fontId="4" fillId="0" borderId="0" xfId="0" applyNumberFormat="1" applyFont="1" applyFill="1" applyBorder="1" applyAlignment="1">
      <alignment vertical="center"/>
    </xf>
    <xf numFmtId="0" fontId="3"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164" fontId="4" fillId="0" borderId="0" xfId="0" applyNumberFormat="1" applyFont="1" applyFill="1" applyBorder="1" applyAlignment="1">
      <alignment vertical="center"/>
    </xf>
    <xf numFmtId="164" fontId="6" fillId="9" borderId="1" xfId="0" applyNumberFormat="1" applyFont="1" applyFill="1" applyBorder="1" applyAlignment="1">
      <alignment horizontal="center" vertical="center"/>
    </xf>
    <xf numFmtId="9" fontId="3" fillId="0" borderId="1" xfId="0" applyNumberFormat="1" applyFont="1" applyBorder="1"/>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xf numFmtId="0" fontId="4" fillId="0" borderId="0" xfId="0" applyFont="1" applyFill="1" applyBorder="1" applyAlignment="1">
      <alignment horizontal="left"/>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 xfId="0" applyFont="1" applyFill="1" applyBorder="1" applyAlignment="1">
      <alignment wrapText="1"/>
    </xf>
    <xf numFmtId="0" fontId="4" fillId="0" borderId="1" xfId="0" applyFont="1" applyBorder="1"/>
    <xf numFmtId="0" fontId="8" fillId="0" borderId="1" xfId="0" applyFont="1" applyBorder="1" applyAlignment="1">
      <alignmen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wrapText="1"/>
    </xf>
    <xf numFmtId="0" fontId="14" fillId="6" borderId="1" xfId="0" applyFont="1" applyFill="1" applyBorder="1" applyAlignment="1">
      <alignment horizontal="center" vertical="center" wrapText="1"/>
    </xf>
    <xf numFmtId="0" fontId="14" fillId="0" borderId="1" xfId="0" applyFont="1" applyBorder="1"/>
    <xf numFmtId="2" fontId="14" fillId="0" borderId="1" xfId="0" applyNumberFormat="1" applyFont="1" applyBorder="1"/>
    <xf numFmtId="2" fontId="14" fillId="0" borderId="1" xfId="0" applyNumberFormat="1" applyFont="1" applyBorder="1" applyAlignment="1">
      <alignment vertical="center"/>
    </xf>
    <xf numFmtId="0" fontId="14" fillId="4" borderId="1" xfId="0"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164" fontId="6" fillId="7" borderId="1" xfId="0" applyNumberFormat="1" applyFont="1" applyFill="1" applyBorder="1" applyAlignment="1">
      <alignment horizontal="center" vertical="center"/>
    </xf>
    <xf numFmtId="0" fontId="4" fillId="0" borderId="0" xfId="0" applyFont="1" applyFill="1" applyBorder="1" applyAlignment="1">
      <alignment vertical="center" wrapText="1"/>
    </xf>
    <xf numFmtId="0" fontId="3" fillId="0" borderId="0" xfId="0" applyFont="1" applyFill="1" applyBorder="1" applyAlignment="1">
      <alignment wrapText="1"/>
    </xf>
    <xf numFmtId="2" fontId="3" fillId="0" borderId="0" xfId="0" applyNumberFormat="1" applyFont="1" applyFill="1" applyBorder="1"/>
    <xf numFmtId="9" fontId="3" fillId="0" borderId="0" xfId="0" applyNumberFormat="1" applyFont="1"/>
    <xf numFmtId="0" fontId="3" fillId="0" borderId="0" xfId="0" applyFont="1" applyFill="1" applyAlignment="1">
      <alignment vertical="center"/>
    </xf>
    <xf numFmtId="164" fontId="6" fillId="8" borderId="1" xfId="0" applyNumberFormat="1" applyFont="1" applyFill="1" applyBorder="1" applyAlignment="1">
      <alignment horizontal="center" vertical="center"/>
    </xf>
    <xf numFmtId="164" fontId="6" fillId="8" borderId="1"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0" fontId="4" fillId="0" borderId="1" xfId="0" applyFont="1" applyBorder="1" applyAlignment="1">
      <alignment horizontal="center"/>
    </xf>
    <xf numFmtId="0" fontId="3" fillId="0" borderId="0"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2" borderId="7" xfId="0" applyFont="1" applyFill="1" applyBorder="1" applyAlignment="1">
      <alignment vertical="center" wrapText="1"/>
    </xf>
    <xf numFmtId="0" fontId="16" fillId="0" borderId="0" xfId="0" applyFont="1" applyBorder="1" applyAlignment="1">
      <alignment vertical="center" wrapText="1"/>
    </xf>
    <xf numFmtId="0" fontId="8" fillId="0" borderId="1" xfId="0" applyFont="1" applyFill="1" applyBorder="1" applyAlignment="1">
      <alignment horizontal="left" vertical="center" wrapText="1"/>
    </xf>
    <xf numFmtId="0" fontId="6" fillId="0" borderId="1" xfId="0" applyFont="1" applyBorder="1"/>
    <xf numFmtId="0" fontId="2" fillId="6" borderId="1" xfId="0" applyFont="1" applyFill="1" applyBorder="1" applyAlignment="1">
      <alignment horizontal="center" vertical="center" wrapText="1"/>
    </xf>
    <xf numFmtId="0" fontId="2" fillId="0" borderId="1" xfId="0" applyFont="1" applyBorder="1"/>
    <xf numFmtId="0" fontId="17" fillId="0" borderId="1" xfId="0" applyFont="1" applyBorder="1" applyAlignment="1">
      <alignment vertical="center"/>
    </xf>
    <xf numFmtId="0" fontId="17" fillId="0" borderId="1" xfId="0" applyFont="1" applyBorder="1"/>
    <xf numFmtId="0" fontId="2" fillId="0" borderId="1" xfId="0" applyFont="1" applyBorder="1" applyAlignment="1">
      <alignment wrapText="1"/>
    </xf>
    <xf numFmtId="0" fontId="17" fillId="0" borderId="1" xfId="0" applyFont="1" applyBorder="1" applyAlignment="1">
      <alignment vertical="center" wrapText="1"/>
    </xf>
    <xf numFmtId="0" fontId="18" fillId="0" borderId="1" xfId="0" applyFont="1" applyBorder="1"/>
    <xf numFmtId="0" fontId="2" fillId="0" borderId="14" xfId="0" applyFont="1" applyBorder="1"/>
    <xf numFmtId="0" fontId="2" fillId="0" borderId="0" xfId="0" applyFont="1" applyFill="1" applyBorder="1" applyAlignment="1"/>
    <xf numFmtId="0" fontId="2" fillId="4"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xf numFmtId="0" fontId="17" fillId="0" borderId="0" xfId="0" applyFont="1" applyFill="1" applyBorder="1" applyAlignment="1">
      <alignment vertical="center"/>
    </xf>
    <xf numFmtId="0" fontId="17" fillId="0" borderId="0" xfId="0" applyFont="1" applyFill="1" applyBorder="1"/>
    <xf numFmtId="0" fontId="17" fillId="0" borderId="0" xfId="0" applyFont="1" applyFill="1" applyBorder="1" applyAlignment="1">
      <alignment vertical="center" wrapText="1"/>
    </xf>
    <xf numFmtId="0" fontId="16" fillId="0" borderId="0" xfId="0" applyFont="1" applyFill="1" applyBorder="1" applyAlignment="1">
      <alignment horizontal="left"/>
    </xf>
    <xf numFmtId="9" fontId="3" fillId="0" borderId="0" xfId="0" applyNumberFormat="1" applyFont="1" applyFill="1" applyBorder="1"/>
    <xf numFmtId="0" fontId="3" fillId="3" borderId="1" xfId="0" applyFont="1" applyFill="1" applyBorder="1" applyAlignment="1">
      <alignment horizontal="center" vertical="center"/>
    </xf>
    <xf numFmtId="0" fontId="15" fillId="3" borderId="1" xfId="0" applyFont="1" applyFill="1" applyBorder="1" applyAlignment="1">
      <alignment horizontal="left" vertical="center" wrapText="1"/>
    </xf>
    <xf numFmtId="0" fontId="6" fillId="7" borderId="1" xfId="0" applyFont="1" applyFill="1" applyBorder="1" applyAlignment="1">
      <alignment vertical="center"/>
    </xf>
    <xf numFmtId="0" fontId="0" fillId="0" borderId="0" xfId="0" applyFill="1" applyBorder="1"/>
    <xf numFmtId="0" fontId="3" fillId="0" borderId="0" xfId="0" applyFont="1" applyFill="1" applyBorder="1" applyAlignment="1">
      <alignment vertical="center"/>
    </xf>
    <xf numFmtId="0" fontId="3" fillId="5"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8" borderId="1" xfId="0" applyFont="1" applyFill="1" applyBorder="1" applyAlignment="1">
      <alignment vertical="center" wrapText="1"/>
    </xf>
    <xf numFmtId="0" fontId="6" fillId="8" borderId="1" xfId="0" applyFont="1" applyFill="1" applyBorder="1" applyAlignment="1">
      <alignment horizontal="left" vertical="center" wrapText="1"/>
    </xf>
    <xf numFmtId="0" fontId="3" fillId="8"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8" fillId="0" borderId="0" xfId="0" applyFont="1" applyFill="1" applyBorder="1" applyAlignment="1">
      <alignment vertical="center"/>
    </xf>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0" xfId="0" applyFont="1" applyBorder="1" applyAlignment="1">
      <alignment vertical="center"/>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2" borderId="1" xfId="0" applyFont="1" applyFill="1" applyBorder="1" applyAlignment="1">
      <alignment vertical="center" wrapText="1"/>
    </xf>
    <xf numFmtId="0" fontId="6" fillId="3" borderId="1" xfId="0" applyFont="1" applyFill="1" applyBorder="1" applyAlignment="1">
      <alignment horizontal="left" vertical="center" wrapText="1"/>
    </xf>
    <xf numFmtId="164" fontId="6" fillId="3" borderId="7" xfId="0" applyNumberFormat="1"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6" fillId="2" borderId="7"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0" fontId="3" fillId="8" borderId="7"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8"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6" fillId="2" borderId="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9" borderId="7" xfId="0" applyFont="1" applyFill="1" applyBorder="1" applyAlignment="1">
      <alignment horizontal="left" vertical="center" wrapText="1"/>
    </xf>
    <xf numFmtId="0" fontId="6" fillId="9" borderId="8"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2" fillId="0" borderId="13" xfId="0" applyFont="1" applyFill="1" applyBorder="1" applyAlignment="1">
      <alignment horizontal="center"/>
    </xf>
    <xf numFmtId="0" fontId="6" fillId="8" borderId="7" xfId="0" applyFont="1" applyFill="1" applyBorder="1" applyAlignment="1">
      <alignment horizontal="left" vertical="center" wrapText="1"/>
    </xf>
    <xf numFmtId="0" fontId="6" fillId="8"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4" xfId="0" applyFont="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 xfId="0" applyFont="1" applyFill="1" applyBorder="1" applyAlignment="1">
      <alignment horizontal="left" vertical="center" wrapText="1"/>
    </xf>
    <xf numFmtId="49" fontId="6" fillId="8" borderId="1" xfId="0" applyNumberFormat="1" applyFont="1" applyFill="1" applyBorder="1" applyAlignment="1">
      <alignment horizontal="left" vertical="center" wrapText="1"/>
    </xf>
    <xf numFmtId="0" fontId="16" fillId="0" borderId="1" xfId="0" applyFont="1" applyBorder="1" applyAlignment="1">
      <alignment horizontal="center" vertical="center" wrapText="1"/>
    </xf>
    <xf numFmtId="0" fontId="8" fillId="0" borderId="7" xfId="0" applyFont="1" applyBorder="1" applyAlignment="1">
      <alignment horizontal="center" vertical="center" wrapText="1"/>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6" fillId="8"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10" borderId="7"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8" xfId="0" applyFont="1" applyFill="1" applyBorder="1" applyAlignment="1">
      <alignment horizontal="center" vertical="center"/>
    </xf>
    <xf numFmtId="0" fontId="12" fillId="0" borderId="13" xfId="0"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164" fontId="6" fillId="8" borderId="7" xfId="0" applyNumberFormat="1" applyFont="1" applyFill="1" applyBorder="1" applyAlignment="1">
      <alignment horizontal="center" vertical="center"/>
    </xf>
    <xf numFmtId="164" fontId="6" fillId="8" borderId="8" xfId="0" applyNumberFormat="1" applyFont="1" applyFill="1" applyBorder="1" applyAlignment="1">
      <alignment horizontal="center" vertical="center"/>
    </xf>
    <xf numFmtId="164" fontId="6" fillId="8" borderId="1"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2" fillId="0"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BDD7EE"/>
      <color rgb="FFCCFF66"/>
      <color rgb="FF097D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26"/>
  <sheetViews>
    <sheetView tabSelected="1" zoomScale="70" zoomScaleNormal="70" workbookViewId="0">
      <selection activeCell="B6" sqref="B6"/>
    </sheetView>
  </sheetViews>
  <sheetFormatPr baseColWidth="10" defaultRowHeight="15" x14ac:dyDescent="0.25"/>
  <cols>
    <col min="1" max="1" width="23" customWidth="1"/>
    <col min="2" max="2" width="125.5703125" customWidth="1"/>
    <col min="3" max="3" width="51.42578125" customWidth="1"/>
    <col min="4" max="4" width="69.42578125" customWidth="1"/>
    <col min="5" max="6" width="12.5703125" style="1" customWidth="1"/>
    <col min="7" max="7" width="12.5703125" customWidth="1"/>
    <col min="8" max="8" width="100" customWidth="1"/>
  </cols>
  <sheetData>
    <row r="1" spans="1:9" ht="60.75" customHeight="1" x14ac:dyDescent="0.25">
      <c r="A1" s="143" t="s">
        <v>160</v>
      </c>
      <c r="B1" s="144"/>
      <c r="C1" s="144"/>
      <c r="D1" s="144"/>
      <c r="E1" s="144"/>
      <c r="F1" s="144"/>
      <c r="G1" s="144"/>
    </row>
    <row r="2" spans="1:9" ht="27.75" customHeight="1" x14ac:dyDescent="0.25">
      <c r="A2" s="145" t="s">
        <v>92</v>
      </c>
      <c r="B2" s="146"/>
      <c r="C2" s="146"/>
      <c r="D2" s="146"/>
      <c r="E2" s="146"/>
      <c r="F2" s="146"/>
      <c r="G2" s="147"/>
    </row>
    <row r="3" spans="1:9" ht="21" customHeight="1" x14ac:dyDescent="0.25">
      <c r="A3" s="148" t="s">
        <v>37</v>
      </c>
      <c r="B3" s="148"/>
      <c r="C3" s="148"/>
      <c r="D3" s="148"/>
      <c r="E3" s="148"/>
      <c r="F3" s="148"/>
      <c r="G3" s="148"/>
    </row>
    <row r="4" spans="1:9" ht="30.75" customHeight="1" x14ac:dyDescent="0.25">
      <c r="A4" s="134"/>
      <c r="B4" s="135" t="s">
        <v>0</v>
      </c>
      <c r="C4" s="136" t="s">
        <v>1</v>
      </c>
      <c r="D4" s="135" t="s">
        <v>2</v>
      </c>
      <c r="E4" s="149" t="s">
        <v>65</v>
      </c>
      <c r="F4" s="150"/>
      <c r="G4" s="150"/>
    </row>
    <row r="5" spans="1:9" ht="20.25" customHeight="1" x14ac:dyDescent="0.25">
      <c r="A5" s="134"/>
      <c r="B5" s="135"/>
      <c r="C5" s="136"/>
      <c r="D5" s="135"/>
      <c r="E5" s="32" t="s">
        <v>13</v>
      </c>
      <c r="F5" s="32" t="s">
        <v>33</v>
      </c>
      <c r="G5" s="32" t="s">
        <v>34</v>
      </c>
    </row>
    <row r="6" spans="1:9" ht="67.5" customHeight="1" x14ac:dyDescent="0.25">
      <c r="A6" s="151" t="s">
        <v>4</v>
      </c>
      <c r="B6" s="14" t="s">
        <v>69</v>
      </c>
      <c r="C6" s="128" t="s">
        <v>148</v>
      </c>
      <c r="D6" s="128" t="s">
        <v>144</v>
      </c>
      <c r="E6" s="137" t="s">
        <v>64</v>
      </c>
      <c r="F6" s="138"/>
      <c r="G6" s="139"/>
    </row>
    <row r="7" spans="1:9" ht="52.5" customHeight="1" x14ac:dyDescent="0.25">
      <c r="A7" s="151"/>
      <c r="B7" s="14" t="s">
        <v>95</v>
      </c>
      <c r="C7" s="14" t="s">
        <v>22</v>
      </c>
      <c r="D7" s="88" t="s">
        <v>128</v>
      </c>
      <c r="E7" s="137" t="s">
        <v>64</v>
      </c>
      <c r="F7" s="138"/>
      <c r="G7" s="139"/>
    </row>
    <row r="8" spans="1:9" ht="73.5" customHeight="1" x14ac:dyDescent="0.25">
      <c r="A8" s="151"/>
      <c r="B8" s="13" t="s">
        <v>94</v>
      </c>
      <c r="C8" s="14" t="s">
        <v>14</v>
      </c>
      <c r="D8" s="88" t="s">
        <v>120</v>
      </c>
      <c r="E8" s="137" t="s">
        <v>64</v>
      </c>
      <c r="F8" s="138"/>
      <c r="G8" s="139"/>
    </row>
    <row r="9" spans="1:9" ht="68.25" customHeight="1" x14ac:dyDescent="0.25">
      <c r="A9" s="133" t="s">
        <v>13</v>
      </c>
      <c r="B9" s="15" t="s">
        <v>134</v>
      </c>
      <c r="C9" s="16"/>
      <c r="D9" s="129" t="s">
        <v>144</v>
      </c>
      <c r="E9" s="130" t="s">
        <v>64</v>
      </c>
      <c r="F9" s="131"/>
      <c r="G9" s="132"/>
    </row>
    <row r="10" spans="1:9" ht="42" customHeight="1" x14ac:dyDescent="0.25">
      <c r="A10" s="133"/>
      <c r="B10" s="16" t="s">
        <v>122</v>
      </c>
      <c r="C10" s="16"/>
      <c r="D10" s="82" t="s">
        <v>121</v>
      </c>
      <c r="E10" s="46">
        <v>0.65916398713826363</v>
      </c>
      <c r="F10" s="46">
        <v>0.65916398713826363</v>
      </c>
      <c r="G10" s="46">
        <v>0.65916398713826363</v>
      </c>
    </row>
    <row r="11" spans="1:9" ht="24.75" customHeight="1" x14ac:dyDescent="0.25">
      <c r="A11" s="133"/>
      <c r="B11" s="117" t="s">
        <v>118</v>
      </c>
      <c r="C11" s="117"/>
      <c r="D11" s="118" t="s">
        <v>121</v>
      </c>
      <c r="E11" s="140" t="s">
        <v>64</v>
      </c>
      <c r="F11" s="141"/>
      <c r="G11" s="142"/>
    </row>
    <row r="12" spans="1:9" s="1" customFormat="1" ht="102.75" customHeight="1" x14ac:dyDescent="0.25">
      <c r="A12" s="133"/>
      <c r="B12" s="15" t="s">
        <v>149</v>
      </c>
      <c r="C12" s="15" t="s">
        <v>127</v>
      </c>
      <c r="D12" s="82" t="s">
        <v>121</v>
      </c>
      <c r="E12" s="46">
        <v>75.665554999999983</v>
      </c>
      <c r="F12" s="46">
        <v>75.665554999999983</v>
      </c>
      <c r="G12" s="46">
        <v>75.665554999999983</v>
      </c>
    </row>
    <row r="13" spans="1:9" s="1" customFormat="1" ht="46.5" customHeight="1" x14ac:dyDescent="0.25">
      <c r="A13" s="133"/>
      <c r="B13" s="15" t="s">
        <v>151</v>
      </c>
      <c r="C13" s="16"/>
      <c r="D13" s="79" t="s">
        <v>121</v>
      </c>
      <c r="E13" s="130" t="s">
        <v>64</v>
      </c>
      <c r="F13" s="131"/>
      <c r="G13" s="132"/>
    </row>
    <row r="14" spans="1:9" s="1" customFormat="1" ht="60" customHeight="1" x14ac:dyDescent="0.25">
      <c r="A14" s="133"/>
      <c r="B14" s="15" t="s">
        <v>152</v>
      </c>
      <c r="C14" s="16"/>
      <c r="D14" s="79" t="s">
        <v>121</v>
      </c>
      <c r="E14" s="130" t="s">
        <v>64</v>
      </c>
      <c r="F14" s="131"/>
      <c r="G14" s="132"/>
    </row>
    <row r="15" spans="1:9" s="1" customFormat="1" ht="237.75" customHeight="1" x14ac:dyDescent="0.25">
      <c r="A15" s="133"/>
      <c r="B15" s="15" t="s">
        <v>159</v>
      </c>
      <c r="C15" s="15" t="s">
        <v>105</v>
      </c>
      <c r="D15" s="129" t="s">
        <v>145</v>
      </c>
      <c r="E15" s="130" t="s">
        <v>64</v>
      </c>
      <c r="F15" s="131"/>
      <c r="G15" s="132"/>
    </row>
    <row r="16" spans="1:9" s="10" customFormat="1" ht="96.75" customHeight="1" x14ac:dyDescent="0.25">
      <c r="A16" s="123" t="s">
        <v>30</v>
      </c>
      <c r="B16" s="15" t="s">
        <v>136</v>
      </c>
      <c r="C16" s="15" t="s">
        <v>138</v>
      </c>
      <c r="D16" s="129" t="s">
        <v>146</v>
      </c>
      <c r="E16" s="71"/>
      <c r="F16" s="46">
        <v>22.77</v>
      </c>
      <c r="G16" s="46">
        <v>22.77</v>
      </c>
      <c r="H16" s="1"/>
      <c r="I16" s="1"/>
    </row>
    <row r="17" spans="1:9" ht="76.5" customHeight="1" x14ac:dyDescent="0.25">
      <c r="A17" s="125" t="s">
        <v>35</v>
      </c>
      <c r="B17" s="15" t="s">
        <v>150</v>
      </c>
      <c r="C17" s="30"/>
      <c r="D17" s="82" t="s">
        <v>121</v>
      </c>
      <c r="E17" s="71"/>
      <c r="F17" s="71"/>
      <c r="G17" s="78">
        <v>68.626479999999987</v>
      </c>
      <c r="H17" s="1"/>
      <c r="I17" s="1"/>
    </row>
    <row r="18" spans="1:9" ht="6.75" customHeight="1" x14ac:dyDescent="0.25">
      <c r="D18" s="38"/>
      <c r="E18" s="47"/>
      <c r="F18" s="47"/>
      <c r="G18" s="47"/>
      <c r="H18" s="1"/>
      <c r="I18" s="1"/>
    </row>
    <row r="19" spans="1:9" ht="92.25" customHeight="1" x14ac:dyDescent="0.25">
      <c r="A19" s="126" t="s">
        <v>76</v>
      </c>
      <c r="B19" s="36" t="s">
        <v>70</v>
      </c>
      <c r="C19" s="36"/>
      <c r="D19" s="37" t="s">
        <v>121</v>
      </c>
      <c r="E19" s="48">
        <v>110.26697000000001</v>
      </c>
      <c r="F19" s="48">
        <v>110.26697000000001</v>
      </c>
      <c r="G19" s="48">
        <v>110.26697000000001</v>
      </c>
      <c r="H19" s="1"/>
      <c r="I19" s="1"/>
    </row>
    <row r="20" spans="1:9" ht="6.75" customHeight="1" x14ac:dyDescent="0.25">
      <c r="D20" s="38"/>
      <c r="E20" s="47"/>
      <c r="F20" s="47"/>
      <c r="G20" s="47"/>
      <c r="H20" s="1"/>
      <c r="I20" s="1"/>
    </row>
    <row r="21" spans="1:9" ht="15.75" x14ac:dyDescent="0.25">
      <c r="D21" s="90" t="s">
        <v>79</v>
      </c>
      <c r="E21" s="40">
        <f>SUM(E10:E17)</f>
        <v>76.32471898713824</v>
      </c>
      <c r="F21" s="40">
        <f t="shared" ref="F21:G21" si="0">SUM(F10:F17)</f>
        <v>99.094718987138236</v>
      </c>
      <c r="G21" s="40">
        <f t="shared" si="0"/>
        <v>167.72119898713822</v>
      </c>
    </row>
    <row r="22" spans="1:9" ht="15.75" x14ac:dyDescent="0.25">
      <c r="D22" s="90" t="s">
        <v>88</v>
      </c>
      <c r="E22" s="40">
        <f>E21+E19</f>
        <v>186.59168898713824</v>
      </c>
      <c r="F22" s="40">
        <f t="shared" ref="F22:G22" si="1">F21+F19</f>
        <v>209.36168898713825</v>
      </c>
      <c r="G22" s="40">
        <f t="shared" si="1"/>
        <v>277.98816898713824</v>
      </c>
    </row>
    <row r="23" spans="1:9" ht="15.75" x14ac:dyDescent="0.25">
      <c r="D23" s="91" t="s">
        <v>67</v>
      </c>
      <c r="E23" s="49">
        <v>0.2</v>
      </c>
      <c r="F23" s="49">
        <f t="shared" ref="F23:G23" si="2">0.2</f>
        <v>0.2</v>
      </c>
      <c r="G23" s="49">
        <f t="shared" si="2"/>
        <v>0.2</v>
      </c>
    </row>
    <row r="24" spans="1:9" ht="21" customHeight="1" x14ac:dyDescent="0.25">
      <c r="D24" s="27" t="s">
        <v>78</v>
      </c>
      <c r="E24" s="40">
        <f>E23*E21+E21</f>
        <v>91.589662784565888</v>
      </c>
      <c r="F24" s="40">
        <f t="shared" ref="F24:G24" si="3">F23*F21+F21</f>
        <v>118.91366278456589</v>
      </c>
      <c r="G24" s="40">
        <f t="shared" si="3"/>
        <v>201.26543878456587</v>
      </c>
    </row>
    <row r="25" spans="1:9" ht="21" customHeight="1" x14ac:dyDescent="0.25">
      <c r="D25" s="27" t="s">
        <v>89</v>
      </c>
      <c r="E25" s="40">
        <f>E24+E19</f>
        <v>201.8566327845659</v>
      </c>
      <c r="F25" s="40">
        <f t="shared" ref="F25:G25" si="4">F24+F19</f>
        <v>229.18063278456589</v>
      </c>
      <c r="G25" s="40">
        <f t="shared" si="4"/>
        <v>311.53240878456586</v>
      </c>
    </row>
    <row r="26" spans="1:9" x14ac:dyDescent="0.25">
      <c r="E26" s="39"/>
    </row>
  </sheetData>
  <mergeCells count="18">
    <mergeCell ref="A1:G1"/>
    <mergeCell ref="A2:G2"/>
    <mergeCell ref="A3:G3"/>
    <mergeCell ref="D4:D5"/>
    <mergeCell ref="E6:G6"/>
    <mergeCell ref="E4:G4"/>
    <mergeCell ref="A6:A8"/>
    <mergeCell ref="E9:G9"/>
    <mergeCell ref="A9:A15"/>
    <mergeCell ref="A4:A5"/>
    <mergeCell ref="B4:B5"/>
    <mergeCell ref="C4:C5"/>
    <mergeCell ref="E7:G7"/>
    <mergeCell ref="E8:G8"/>
    <mergeCell ref="E13:G13"/>
    <mergeCell ref="E14:G14"/>
    <mergeCell ref="E15:G15"/>
    <mergeCell ref="E11:G11"/>
  </mergeCells>
  <printOptions horizontalCentered="1" verticalCentered="1"/>
  <pageMargins left="0.23622047244094491" right="0.23622047244094491" top="0.35433070866141736" bottom="0.35433070866141736" header="0.31496062992125984" footer="0.31496062992125984"/>
  <pageSetup paperSize="9" scale="4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74"/>
  <sheetViews>
    <sheetView topLeftCell="A11" zoomScale="70" zoomScaleNormal="70" workbookViewId="0">
      <selection activeCell="B13" sqref="B13:C13"/>
    </sheetView>
  </sheetViews>
  <sheetFormatPr baseColWidth="10" defaultRowHeight="15" x14ac:dyDescent="0.25"/>
  <cols>
    <col min="1" max="1" width="23.140625" customWidth="1"/>
    <col min="2" max="2" width="92.5703125" customWidth="1"/>
    <col min="3" max="3" width="32.5703125" customWidth="1"/>
    <col min="4" max="4" width="53" customWidth="1"/>
    <col min="5" max="5" width="66.5703125" customWidth="1"/>
    <col min="6" max="8" width="13.7109375" style="1" customWidth="1"/>
    <col min="9" max="16384" width="11.42578125" style="1"/>
  </cols>
  <sheetData>
    <row r="1" spans="1:8" ht="28.5" x14ac:dyDescent="0.45">
      <c r="A1" s="165" t="s">
        <v>44</v>
      </c>
      <c r="B1" s="165"/>
      <c r="C1" s="165"/>
      <c r="D1" s="165"/>
      <c r="E1" s="165"/>
      <c r="F1" s="165"/>
      <c r="G1" s="165"/>
      <c r="H1" s="165"/>
    </row>
    <row r="2" spans="1:8" ht="27.75" customHeight="1" x14ac:dyDescent="0.25">
      <c r="A2" s="187" t="s">
        <v>92</v>
      </c>
      <c r="B2" s="187"/>
      <c r="C2" s="187"/>
      <c r="D2" s="187"/>
      <c r="E2" s="187"/>
      <c r="F2" s="187"/>
      <c r="G2" s="187"/>
      <c r="H2" s="187"/>
    </row>
    <row r="3" spans="1:8" ht="18.75" customHeight="1" x14ac:dyDescent="0.25">
      <c r="A3" s="148" t="s">
        <v>37</v>
      </c>
      <c r="B3" s="148"/>
      <c r="C3" s="148"/>
      <c r="D3" s="148"/>
      <c r="E3" s="148"/>
      <c r="F3" s="148"/>
      <c r="G3" s="148"/>
      <c r="H3" s="148"/>
    </row>
    <row r="4" spans="1:8" ht="33" customHeight="1" x14ac:dyDescent="0.25">
      <c r="A4" s="134"/>
      <c r="B4" s="135" t="s">
        <v>0</v>
      </c>
      <c r="C4" s="135"/>
      <c r="D4" s="134" t="s">
        <v>1</v>
      </c>
      <c r="E4" s="135" t="s">
        <v>2</v>
      </c>
      <c r="F4" s="149" t="s">
        <v>63</v>
      </c>
      <c r="G4" s="149"/>
      <c r="H4" s="149"/>
    </row>
    <row r="5" spans="1:8" ht="15.75" x14ac:dyDescent="0.25">
      <c r="A5" s="134"/>
      <c r="B5" s="135"/>
      <c r="C5" s="135"/>
      <c r="D5" s="134"/>
      <c r="E5" s="135"/>
      <c r="F5" s="32" t="s">
        <v>13</v>
      </c>
      <c r="G5" s="32" t="s">
        <v>33</v>
      </c>
      <c r="H5" s="32" t="s">
        <v>34</v>
      </c>
    </row>
    <row r="6" spans="1:8" ht="47.25" x14ac:dyDescent="0.25">
      <c r="A6" s="198" t="s">
        <v>4</v>
      </c>
      <c r="B6" s="174" t="s">
        <v>69</v>
      </c>
      <c r="C6" s="175"/>
      <c r="D6" s="128" t="s">
        <v>148</v>
      </c>
      <c r="E6" s="128" t="s">
        <v>144</v>
      </c>
      <c r="F6" s="192" t="s">
        <v>64</v>
      </c>
      <c r="G6" s="193"/>
      <c r="H6" s="194"/>
    </row>
    <row r="7" spans="1:8" ht="51" customHeight="1" x14ac:dyDescent="0.25">
      <c r="A7" s="198"/>
      <c r="B7" s="168" t="s">
        <v>93</v>
      </c>
      <c r="C7" s="169"/>
      <c r="D7" s="14" t="s">
        <v>22</v>
      </c>
      <c r="E7" s="88" t="s">
        <v>128</v>
      </c>
      <c r="F7" s="192" t="s">
        <v>64</v>
      </c>
      <c r="G7" s="193"/>
      <c r="H7" s="194"/>
    </row>
    <row r="8" spans="1:8" ht="56.25" customHeight="1" x14ac:dyDescent="0.25">
      <c r="A8" s="198"/>
      <c r="B8" s="168" t="s">
        <v>94</v>
      </c>
      <c r="C8" s="169"/>
      <c r="D8" s="14" t="s">
        <v>14</v>
      </c>
      <c r="E8" s="88" t="s">
        <v>120</v>
      </c>
      <c r="F8" s="192" t="s">
        <v>64</v>
      </c>
      <c r="G8" s="193"/>
      <c r="H8" s="194"/>
    </row>
    <row r="9" spans="1:8" ht="61.5" customHeight="1" x14ac:dyDescent="0.25">
      <c r="A9" s="133" t="s">
        <v>53</v>
      </c>
      <c r="B9" s="183" t="s">
        <v>125</v>
      </c>
      <c r="C9" s="184"/>
      <c r="D9" s="15"/>
      <c r="E9" s="129" t="s">
        <v>144</v>
      </c>
      <c r="F9" s="189" t="s">
        <v>64</v>
      </c>
      <c r="G9" s="190"/>
      <c r="H9" s="191"/>
    </row>
    <row r="10" spans="1:8" ht="45" customHeight="1" x14ac:dyDescent="0.25">
      <c r="A10" s="133"/>
      <c r="B10" s="185" t="s">
        <v>122</v>
      </c>
      <c r="C10" s="185"/>
      <c r="D10" s="16"/>
      <c r="E10" s="17" t="s">
        <v>121</v>
      </c>
      <c r="F10" s="46">
        <v>0.65916398713826363</v>
      </c>
      <c r="G10" s="46">
        <v>0.65916398713826363</v>
      </c>
      <c r="H10" s="46">
        <v>0.65916398713826363</v>
      </c>
    </row>
    <row r="11" spans="1:8" ht="100.5" customHeight="1" x14ac:dyDescent="0.25">
      <c r="A11" s="133"/>
      <c r="B11" s="166" t="s">
        <v>153</v>
      </c>
      <c r="C11" s="167"/>
      <c r="D11" s="15" t="s">
        <v>127</v>
      </c>
      <c r="E11" s="86" t="s">
        <v>121</v>
      </c>
      <c r="F11" s="46">
        <v>38.906839999999988</v>
      </c>
      <c r="G11" s="46">
        <v>38.906839999999988</v>
      </c>
      <c r="H11" s="46">
        <v>38.906839999999988</v>
      </c>
    </row>
    <row r="12" spans="1:8" ht="41.25" customHeight="1" x14ac:dyDescent="0.25">
      <c r="A12" s="133"/>
      <c r="B12" s="197" t="s">
        <v>151</v>
      </c>
      <c r="C12" s="197"/>
      <c r="D12" s="16"/>
      <c r="E12" s="17" t="s">
        <v>121</v>
      </c>
      <c r="F12" s="189" t="s">
        <v>64</v>
      </c>
      <c r="G12" s="190"/>
      <c r="H12" s="191"/>
    </row>
    <row r="13" spans="1:8" s="7" customFormat="1" ht="228.75" customHeight="1" x14ac:dyDescent="0.25">
      <c r="A13" s="133"/>
      <c r="B13" s="186" t="s">
        <v>159</v>
      </c>
      <c r="C13" s="186"/>
      <c r="D13" s="15" t="s">
        <v>105</v>
      </c>
      <c r="E13" s="129" t="s">
        <v>145</v>
      </c>
      <c r="F13" s="189" t="s">
        <v>64</v>
      </c>
      <c r="G13" s="190"/>
      <c r="H13" s="191"/>
    </row>
    <row r="14" spans="1:8" ht="24.75" customHeight="1" x14ac:dyDescent="0.25">
      <c r="A14" s="133"/>
      <c r="B14" s="185" t="s">
        <v>118</v>
      </c>
      <c r="C14" s="185"/>
      <c r="D14" s="15"/>
      <c r="E14" s="17" t="s">
        <v>121</v>
      </c>
      <c r="F14" s="189" t="s">
        <v>64</v>
      </c>
      <c r="G14" s="190"/>
      <c r="H14" s="191"/>
    </row>
    <row r="15" spans="1:8" ht="42" customHeight="1" x14ac:dyDescent="0.25">
      <c r="A15" s="133"/>
      <c r="B15" s="185" t="s">
        <v>126</v>
      </c>
      <c r="C15" s="185"/>
      <c r="D15" s="15"/>
      <c r="E15" s="86" t="s">
        <v>121</v>
      </c>
      <c r="F15" s="46">
        <v>2.5836012861736335</v>
      </c>
      <c r="G15" s="46">
        <v>2.5836012861736335</v>
      </c>
      <c r="H15" s="46">
        <v>2.5836012861736335</v>
      </c>
    </row>
    <row r="16" spans="1:8" ht="52.5" customHeight="1" x14ac:dyDescent="0.25">
      <c r="A16" s="133"/>
      <c r="B16" s="183" t="s">
        <v>91</v>
      </c>
      <c r="C16" s="184"/>
      <c r="D16" s="15" t="s">
        <v>24</v>
      </c>
      <c r="E16" s="85" t="s">
        <v>129</v>
      </c>
      <c r="F16" s="46">
        <v>59.261186391696242</v>
      </c>
      <c r="G16" s="46">
        <v>76.956016993488277</v>
      </c>
      <c r="H16" s="46">
        <v>213.49372555065648</v>
      </c>
    </row>
    <row r="17" spans="1:8" ht="52.5" customHeight="1" x14ac:dyDescent="0.25">
      <c r="A17" s="133"/>
      <c r="B17" s="183" t="s">
        <v>99</v>
      </c>
      <c r="C17" s="184"/>
      <c r="D17" s="16" t="s">
        <v>24</v>
      </c>
      <c r="E17" s="85" t="s">
        <v>129</v>
      </c>
      <c r="F17" s="46">
        <v>12.907649910095815</v>
      </c>
      <c r="G17" s="46">
        <v>48.575757654719652</v>
      </c>
      <c r="H17" s="46">
        <v>22.431211058303749</v>
      </c>
    </row>
    <row r="18" spans="1:8" ht="49.5" customHeight="1" x14ac:dyDescent="0.25">
      <c r="A18" s="133"/>
      <c r="B18" s="185" t="s">
        <v>150</v>
      </c>
      <c r="C18" s="185"/>
      <c r="D18" s="15"/>
      <c r="E18" s="17" t="s">
        <v>121</v>
      </c>
      <c r="F18" s="46">
        <v>68.626479999999987</v>
      </c>
      <c r="G18" s="46">
        <v>68.626479999999987</v>
      </c>
      <c r="H18" s="46">
        <v>68.626479999999987</v>
      </c>
    </row>
    <row r="19" spans="1:8" customFormat="1" ht="6.75" customHeight="1" x14ac:dyDescent="0.25">
      <c r="A19" s="23"/>
      <c r="B19" s="23"/>
      <c r="C19" s="23"/>
      <c r="D19" s="38"/>
      <c r="E19" s="47"/>
      <c r="F19" s="47"/>
      <c r="G19" s="47"/>
      <c r="H19" s="24"/>
    </row>
    <row r="20" spans="1:8" customFormat="1" ht="92.25" customHeight="1" x14ac:dyDescent="0.25">
      <c r="A20" s="126" t="s">
        <v>76</v>
      </c>
      <c r="B20" s="158" t="s">
        <v>70</v>
      </c>
      <c r="C20" s="159"/>
      <c r="D20" s="36"/>
      <c r="E20" s="37" t="s">
        <v>121</v>
      </c>
      <c r="F20" s="48">
        <v>110.26697000000001</v>
      </c>
      <c r="G20" s="48">
        <v>110.26697000000001</v>
      </c>
      <c r="H20" s="48">
        <v>110.26697000000001</v>
      </c>
    </row>
    <row r="21" spans="1:8" customFormat="1" ht="6.75" customHeight="1" x14ac:dyDescent="0.25">
      <c r="A21" s="23"/>
      <c r="B21" s="23"/>
      <c r="C21" s="23"/>
      <c r="D21" s="23"/>
      <c r="E21" s="38"/>
      <c r="F21" s="47"/>
      <c r="G21" s="47"/>
      <c r="H21" s="47"/>
    </row>
    <row r="22" spans="1:8" customFormat="1" ht="15.75" x14ac:dyDescent="0.25">
      <c r="A22" s="23"/>
      <c r="B22" s="23"/>
      <c r="C22" s="23"/>
      <c r="D22" s="23"/>
      <c r="E22" s="90" t="s">
        <v>79</v>
      </c>
      <c r="F22" s="40">
        <f>SUM(F10:F18)</f>
        <v>182.94492157510393</v>
      </c>
      <c r="G22" s="40">
        <f t="shared" ref="G22:H22" si="0">SUM(G10:G18)</f>
        <v>236.30785992151979</v>
      </c>
      <c r="H22" s="40">
        <f t="shared" si="0"/>
        <v>346.70102188227213</v>
      </c>
    </row>
    <row r="23" spans="1:8" customFormat="1" ht="15.75" x14ac:dyDescent="0.25">
      <c r="A23" s="23"/>
      <c r="B23" s="23"/>
      <c r="C23" s="23"/>
      <c r="D23" s="23"/>
      <c r="E23" s="90" t="s">
        <v>88</v>
      </c>
      <c r="F23" s="40">
        <f>F22+F20</f>
        <v>293.21189157510395</v>
      </c>
      <c r="G23" s="40">
        <f t="shared" ref="G23:H23" si="1">G22+G20</f>
        <v>346.57482992151984</v>
      </c>
      <c r="H23" s="40">
        <f t="shared" si="1"/>
        <v>456.96799188227214</v>
      </c>
    </row>
    <row r="24" spans="1:8" customFormat="1" ht="15.75" x14ac:dyDescent="0.25">
      <c r="A24" s="23"/>
      <c r="B24" s="23"/>
      <c r="C24" s="23"/>
      <c r="D24" s="23"/>
      <c r="E24" s="91" t="s">
        <v>67</v>
      </c>
      <c r="F24" s="49">
        <v>0.2</v>
      </c>
      <c r="G24" s="49">
        <f t="shared" ref="G24" si="2">0.2</f>
        <v>0.2</v>
      </c>
      <c r="H24" s="49">
        <v>0</v>
      </c>
    </row>
    <row r="25" spans="1:8" customFormat="1" ht="21" customHeight="1" x14ac:dyDescent="0.25">
      <c r="A25" s="23"/>
      <c r="B25" s="23"/>
      <c r="C25" s="23"/>
      <c r="D25" s="23"/>
      <c r="E25" s="27" t="s">
        <v>78</v>
      </c>
      <c r="F25" s="40">
        <f>F24*F22+F22</f>
        <v>219.53390589012471</v>
      </c>
      <c r="G25" s="40">
        <f t="shared" ref="G25:H25" si="3">G24*G22+G22</f>
        <v>283.56943190582376</v>
      </c>
      <c r="H25" s="40">
        <f t="shared" si="3"/>
        <v>346.70102188227213</v>
      </c>
    </row>
    <row r="26" spans="1:8" customFormat="1" ht="21" customHeight="1" x14ac:dyDescent="0.25">
      <c r="A26" s="23"/>
      <c r="B26" s="23"/>
      <c r="C26" s="23"/>
      <c r="D26" s="23"/>
      <c r="E26" s="27" t="s">
        <v>89</v>
      </c>
      <c r="F26" s="40">
        <f>F25+F20</f>
        <v>329.80087589012476</v>
      </c>
      <c r="G26" s="40">
        <f t="shared" ref="G26" si="4">G25+G20</f>
        <v>393.83640190582378</v>
      </c>
      <c r="H26" s="40">
        <v>450</v>
      </c>
    </row>
    <row r="27" spans="1:8" customFormat="1" ht="21" customHeight="1" x14ac:dyDescent="0.25">
      <c r="A27" s="23"/>
      <c r="B27" s="23"/>
      <c r="C27" s="23"/>
      <c r="D27" s="23"/>
      <c r="E27" s="41"/>
      <c r="F27" s="42"/>
      <c r="G27" s="42"/>
      <c r="H27" s="42"/>
    </row>
    <row r="28" spans="1:8" customFormat="1" ht="21" customHeight="1" x14ac:dyDescent="0.25">
      <c r="A28" s="23"/>
      <c r="B28" s="23"/>
      <c r="C28" s="23"/>
      <c r="D28" s="23"/>
      <c r="E28" s="41"/>
      <c r="F28" s="42"/>
      <c r="G28" s="42"/>
      <c r="H28" s="42"/>
    </row>
    <row r="29" spans="1:8" customFormat="1" ht="21" customHeight="1" x14ac:dyDescent="0.25">
      <c r="A29" s="23"/>
      <c r="B29" s="23"/>
      <c r="C29" s="23"/>
      <c r="D29" s="23"/>
      <c r="E29" s="41"/>
      <c r="F29" s="42"/>
      <c r="G29" s="42"/>
      <c r="H29" s="42"/>
    </row>
    <row r="30" spans="1:8" ht="19.5" customHeight="1" x14ac:dyDescent="0.25">
      <c r="A30" s="23"/>
      <c r="B30" s="23"/>
      <c r="C30" s="23"/>
      <c r="D30" s="23"/>
      <c r="E30" s="23"/>
      <c r="F30" s="54"/>
      <c r="G30" s="54"/>
      <c r="H30" s="54"/>
    </row>
    <row r="31" spans="1:8" ht="19.5" customHeight="1" x14ac:dyDescent="0.25">
      <c r="A31" s="23"/>
      <c r="B31" s="23"/>
      <c r="C31" s="23"/>
      <c r="D31" s="23"/>
      <c r="E31" s="23"/>
      <c r="F31" s="54"/>
      <c r="G31" s="54"/>
      <c r="H31" s="54"/>
    </row>
    <row r="32" spans="1:8" ht="19.5" customHeight="1" x14ac:dyDescent="0.25">
      <c r="A32" s="23"/>
      <c r="B32" s="23"/>
      <c r="C32" s="23"/>
      <c r="D32" s="23"/>
      <c r="E32" s="23"/>
      <c r="F32" s="54"/>
      <c r="G32" s="54"/>
      <c r="H32" s="54"/>
    </row>
    <row r="33" spans="1:8" ht="19.5" customHeight="1" x14ac:dyDescent="0.25">
      <c r="A33" s="23"/>
      <c r="B33" s="23"/>
      <c r="C33" s="23"/>
      <c r="D33" s="23"/>
      <c r="E33" s="23"/>
      <c r="F33" s="54"/>
      <c r="G33" s="54"/>
      <c r="H33" s="54"/>
    </row>
    <row r="34" spans="1:8" ht="19.5" customHeight="1" x14ac:dyDescent="0.25">
      <c r="A34" s="23"/>
      <c r="B34" s="23"/>
      <c r="C34" s="23"/>
      <c r="D34" s="23"/>
      <c r="E34" s="23"/>
      <c r="F34" s="54"/>
      <c r="G34" s="54"/>
      <c r="H34" s="54"/>
    </row>
    <row r="35" spans="1:8" ht="19.5" customHeight="1" x14ac:dyDescent="0.25">
      <c r="A35" s="23"/>
      <c r="B35" s="23"/>
      <c r="C35" s="23"/>
      <c r="D35" s="23"/>
      <c r="E35" s="23"/>
      <c r="F35" s="54"/>
      <c r="G35" s="54"/>
      <c r="H35" s="54"/>
    </row>
    <row r="36" spans="1:8" ht="19.5" customHeight="1" x14ac:dyDescent="0.25">
      <c r="A36" s="23"/>
      <c r="B36" s="23"/>
      <c r="C36" s="23"/>
      <c r="D36" s="23"/>
      <c r="E36" s="23"/>
      <c r="F36" s="54"/>
      <c r="G36" s="54"/>
      <c r="H36" s="54"/>
    </row>
    <row r="37" spans="1:8" ht="19.5" customHeight="1" x14ac:dyDescent="0.25">
      <c r="A37" s="23"/>
      <c r="B37" s="23"/>
      <c r="C37" s="23"/>
      <c r="D37" s="23"/>
      <c r="E37" s="23"/>
      <c r="F37" s="54"/>
      <c r="G37" s="54"/>
      <c r="H37" s="54"/>
    </row>
    <row r="38" spans="1:8" ht="19.5" customHeight="1" x14ac:dyDescent="0.25">
      <c r="A38" s="23"/>
      <c r="B38" s="23"/>
      <c r="C38" s="23"/>
      <c r="D38" s="23"/>
      <c r="E38" s="23"/>
      <c r="F38" s="54"/>
      <c r="G38" s="54"/>
      <c r="H38" s="54"/>
    </row>
    <row r="39" spans="1:8" ht="21" x14ac:dyDescent="0.35">
      <c r="A39" s="107" t="s">
        <v>62</v>
      </c>
      <c r="B39" s="23"/>
      <c r="C39" s="23"/>
      <c r="D39" s="23"/>
      <c r="E39" s="23"/>
      <c r="F39" s="54"/>
      <c r="G39" s="54"/>
      <c r="H39" s="54"/>
    </row>
    <row r="40" spans="1:8" ht="15.75" x14ac:dyDescent="0.25">
      <c r="A40" s="55"/>
      <c r="B40" s="23"/>
      <c r="C40" s="23"/>
      <c r="D40" s="23"/>
      <c r="E40" s="23"/>
      <c r="F40" s="54"/>
      <c r="G40" s="54"/>
      <c r="H40" s="54"/>
    </row>
    <row r="41" spans="1:8" ht="15.75" x14ac:dyDescent="0.25">
      <c r="A41" s="160" t="s">
        <v>28</v>
      </c>
      <c r="B41" s="160"/>
      <c r="C41" s="160"/>
      <c r="D41" s="160"/>
      <c r="E41" s="160"/>
      <c r="F41" s="54"/>
      <c r="G41" s="54"/>
      <c r="H41" s="54"/>
    </row>
    <row r="42" spans="1:8" ht="30" x14ac:dyDescent="0.25">
      <c r="A42" s="163" t="s">
        <v>8</v>
      </c>
      <c r="B42" s="92" t="s">
        <v>27</v>
      </c>
      <c r="C42" s="92" t="s">
        <v>7</v>
      </c>
      <c r="D42" s="101" t="s">
        <v>100</v>
      </c>
      <c r="E42" s="101" t="s">
        <v>15</v>
      </c>
      <c r="F42" s="54"/>
      <c r="G42" s="54"/>
      <c r="H42" s="54"/>
    </row>
    <row r="43" spans="1:8" ht="30" x14ac:dyDescent="0.25">
      <c r="A43" s="164"/>
      <c r="B43" s="92" t="s">
        <v>87</v>
      </c>
      <c r="C43" s="92" t="s">
        <v>87</v>
      </c>
      <c r="D43" s="101" t="s">
        <v>87</v>
      </c>
      <c r="E43" s="101" t="s">
        <v>87</v>
      </c>
      <c r="F43" s="54"/>
      <c r="G43" s="54"/>
      <c r="H43" s="54"/>
    </row>
    <row r="44" spans="1:8" ht="15.75" x14ac:dyDescent="0.25">
      <c r="A44" s="93" t="s">
        <v>110</v>
      </c>
      <c r="B44" s="93" t="s">
        <v>3</v>
      </c>
      <c r="C44" s="93" t="s">
        <v>3</v>
      </c>
      <c r="D44" s="93" t="s">
        <v>3</v>
      </c>
      <c r="E44" s="93" t="s">
        <v>3</v>
      </c>
      <c r="F44" s="54"/>
      <c r="G44" s="54"/>
      <c r="H44" s="54"/>
    </row>
    <row r="45" spans="1:8" ht="15.75" x14ac:dyDescent="0.25">
      <c r="A45" s="93" t="s">
        <v>111</v>
      </c>
      <c r="B45" s="94" t="s">
        <v>9</v>
      </c>
      <c r="C45" s="95" t="s">
        <v>5</v>
      </c>
      <c r="D45" s="94" t="s">
        <v>9</v>
      </c>
      <c r="E45" s="95" t="s">
        <v>5</v>
      </c>
      <c r="F45" s="54"/>
      <c r="G45" s="54"/>
      <c r="H45" s="54"/>
    </row>
    <row r="46" spans="1:8" ht="30" x14ac:dyDescent="0.25">
      <c r="A46" s="96" t="s">
        <v>84</v>
      </c>
      <c r="B46" s="97" t="s">
        <v>80</v>
      </c>
      <c r="C46" s="95" t="s">
        <v>5</v>
      </c>
      <c r="D46" s="97" t="s">
        <v>80</v>
      </c>
      <c r="E46" s="95" t="s">
        <v>5</v>
      </c>
      <c r="F46" s="54"/>
      <c r="G46" s="54"/>
      <c r="H46" s="54"/>
    </row>
    <row r="47" spans="1:8" ht="30" x14ac:dyDescent="0.25">
      <c r="A47" s="96" t="s">
        <v>85</v>
      </c>
      <c r="B47" s="97" t="s">
        <v>81</v>
      </c>
      <c r="C47" s="95" t="s">
        <v>5</v>
      </c>
      <c r="D47" s="97" t="s">
        <v>81</v>
      </c>
      <c r="E47" s="95" t="s">
        <v>5</v>
      </c>
      <c r="F47" s="54"/>
      <c r="G47" s="54"/>
      <c r="H47" s="54"/>
    </row>
    <row r="48" spans="1:8" ht="30" x14ac:dyDescent="0.25">
      <c r="A48" s="96" t="s">
        <v>86</v>
      </c>
      <c r="B48" s="97" t="s">
        <v>80</v>
      </c>
      <c r="C48" s="95" t="s">
        <v>5</v>
      </c>
      <c r="D48" s="97" t="s">
        <v>80</v>
      </c>
      <c r="E48" s="95" t="s">
        <v>5</v>
      </c>
      <c r="F48" s="54"/>
      <c r="G48" s="54"/>
      <c r="H48" s="54"/>
    </row>
    <row r="49" spans="1:8" ht="15.75" x14ac:dyDescent="0.25">
      <c r="A49" s="9"/>
      <c r="B49" s="9"/>
      <c r="C49" s="9"/>
      <c r="D49" s="52"/>
      <c r="E49" s="53"/>
      <c r="F49" s="54"/>
      <c r="G49" s="54"/>
      <c r="H49" s="54"/>
    </row>
    <row r="50" spans="1:8" ht="15.75" x14ac:dyDescent="0.25">
      <c r="A50" s="160" t="s">
        <v>29</v>
      </c>
      <c r="B50" s="160"/>
      <c r="C50" s="160"/>
      <c r="D50" s="160"/>
      <c r="E50" s="160"/>
      <c r="F50" s="54"/>
      <c r="G50" s="54"/>
      <c r="H50" s="54"/>
    </row>
    <row r="51" spans="1:8" ht="30" x14ac:dyDescent="0.25">
      <c r="A51" s="163" t="s">
        <v>8</v>
      </c>
      <c r="B51" s="92" t="s">
        <v>27</v>
      </c>
      <c r="C51" s="92" t="s">
        <v>7</v>
      </c>
      <c r="D51" s="101" t="s">
        <v>100</v>
      </c>
      <c r="E51" s="101" t="s">
        <v>15</v>
      </c>
      <c r="F51" s="54"/>
      <c r="G51" s="54"/>
      <c r="H51" s="54"/>
    </row>
    <row r="52" spans="1:8" ht="30" x14ac:dyDescent="0.25">
      <c r="A52" s="164"/>
      <c r="B52" s="92" t="s">
        <v>87</v>
      </c>
      <c r="C52" s="92" t="s">
        <v>87</v>
      </c>
      <c r="D52" s="101" t="s">
        <v>87</v>
      </c>
      <c r="E52" s="101" t="s">
        <v>87</v>
      </c>
      <c r="F52" s="54"/>
      <c r="G52" s="54"/>
      <c r="H52" s="54"/>
    </row>
    <row r="53" spans="1:8" ht="15.75" x14ac:dyDescent="0.25">
      <c r="A53" s="93" t="s">
        <v>110</v>
      </c>
      <c r="B53" s="98" t="s">
        <v>3</v>
      </c>
      <c r="C53" s="93" t="s">
        <v>3</v>
      </c>
      <c r="D53" s="93" t="s">
        <v>3</v>
      </c>
      <c r="E53" s="93" t="s">
        <v>3</v>
      </c>
      <c r="F53" s="54"/>
      <c r="G53" s="54"/>
      <c r="H53" s="54"/>
    </row>
    <row r="54" spans="1:8" ht="15.75" x14ac:dyDescent="0.25">
      <c r="A54" s="93" t="s">
        <v>111</v>
      </c>
      <c r="B54" s="94" t="s">
        <v>82</v>
      </c>
      <c r="C54" s="95" t="s">
        <v>5</v>
      </c>
      <c r="D54" s="94" t="s">
        <v>9</v>
      </c>
      <c r="E54" s="95" t="s">
        <v>5</v>
      </c>
      <c r="F54" s="54"/>
      <c r="G54" s="54"/>
      <c r="H54" s="54"/>
    </row>
    <row r="55" spans="1:8" ht="30" x14ac:dyDescent="0.25">
      <c r="A55" s="96" t="s">
        <v>84</v>
      </c>
      <c r="B55" s="97" t="s">
        <v>83</v>
      </c>
      <c r="C55" s="95" t="s">
        <v>5</v>
      </c>
      <c r="D55" s="97" t="s">
        <v>101</v>
      </c>
      <c r="E55" s="95" t="s">
        <v>5</v>
      </c>
      <c r="F55" s="54"/>
      <c r="G55" s="54"/>
      <c r="H55" s="54"/>
    </row>
    <row r="56" spans="1:8" ht="30" x14ac:dyDescent="0.25">
      <c r="A56" s="96" t="s">
        <v>85</v>
      </c>
      <c r="B56" s="97" t="s">
        <v>83</v>
      </c>
      <c r="C56" s="95" t="s">
        <v>5</v>
      </c>
      <c r="D56" s="97" t="s">
        <v>101</v>
      </c>
      <c r="E56" s="95" t="s">
        <v>5</v>
      </c>
      <c r="F56" s="54"/>
      <c r="G56" s="54"/>
      <c r="H56" s="54"/>
    </row>
    <row r="57" spans="1:8" ht="30" x14ac:dyDescent="0.25">
      <c r="A57" s="96" t="s">
        <v>86</v>
      </c>
      <c r="B57" s="97" t="s">
        <v>83</v>
      </c>
      <c r="C57" s="95" t="s">
        <v>5</v>
      </c>
      <c r="D57" s="97" t="s">
        <v>101</v>
      </c>
      <c r="E57" s="95" t="s">
        <v>5</v>
      </c>
      <c r="F57" s="54"/>
      <c r="G57" s="54"/>
      <c r="H57" s="54"/>
    </row>
    <row r="58" spans="1:8" ht="15.75" x14ac:dyDescent="0.25">
      <c r="A58" s="9"/>
      <c r="B58" s="9"/>
      <c r="C58" s="9"/>
      <c r="D58" s="52"/>
      <c r="E58" s="53"/>
      <c r="F58" s="54"/>
      <c r="G58" s="54"/>
      <c r="H58" s="54"/>
    </row>
    <row r="59" spans="1:8" ht="15.75" x14ac:dyDescent="0.25">
      <c r="A59" s="160" t="s">
        <v>90</v>
      </c>
      <c r="B59" s="160"/>
      <c r="C59" s="160"/>
      <c r="D59" s="160"/>
      <c r="E59" s="160"/>
      <c r="F59" s="54"/>
      <c r="G59" s="54"/>
      <c r="H59" s="54"/>
    </row>
    <row r="60" spans="1:8" ht="30" x14ac:dyDescent="0.25">
      <c r="A60" s="163" t="s">
        <v>8</v>
      </c>
      <c r="B60" s="92" t="s">
        <v>27</v>
      </c>
      <c r="C60" s="92" t="s">
        <v>7</v>
      </c>
      <c r="D60" s="101" t="s">
        <v>100</v>
      </c>
      <c r="E60" s="101" t="s">
        <v>15</v>
      </c>
      <c r="F60" s="54"/>
      <c r="G60" s="54"/>
      <c r="H60" s="54"/>
    </row>
    <row r="61" spans="1:8" ht="30" x14ac:dyDescent="0.25">
      <c r="A61" s="164"/>
      <c r="B61" s="92" t="s">
        <v>87</v>
      </c>
      <c r="C61" s="92" t="s">
        <v>87</v>
      </c>
      <c r="D61" s="101" t="s">
        <v>87</v>
      </c>
      <c r="E61" s="101" t="s">
        <v>87</v>
      </c>
      <c r="F61" s="54"/>
      <c r="G61" s="54"/>
      <c r="H61" s="54"/>
    </row>
    <row r="62" spans="1:8" ht="15.75" x14ac:dyDescent="0.25">
      <c r="A62" s="93" t="s">
        <v>110</v>
      </c>
      <c r="B62" s="98" t="s">
        <v>3</v>
      </c>
      <c r="C62" s="93" t="s">
        <v>3</v>
      </c>
      <c r="D62" s="93" t="s">
        <v>3</v>
      </c>
      <c r="E62" s="93" t="s">
        <v>3</v>
      </c>
      <c r="F62" s="54"/>
      <c r="G62" s="54"/>
      <c r="H62" s="54"/>
    </row>
    <row r="63" spans="1:8" ht="15.75" x14ac:dyDescent="0.25">
      <c r="A63" s="93" t="s">
        <v>111</v>
      </c>
      <c r="B63" s="97" t="s">
        <v>80</v>
      </c>
      <c r="C63" s="95" t="s">
        <v>5</v>
      </c>
      <c r="D63" s="94" t="s">
        <v>82</v>
      </c>
      <c r="E63" s="95" t="s">
        <v>5</v>
      </c>
      <c r="F63" s="54"/>
      <c r="G63" s="54"/>
      <c r="H63" s="54"/>
    </row>
    <row r="64" spans="1:8" ht="30" x14ac:dyDescent="0.25">
      <c r="A64" s="96" t="s">
        <v>84</v>
      </c>
      <c r="B64" s="97" t="s">
        <v>83</v>
      </c>
      <c r="C64" s="95" t="s">
        <v>5</v>
      </c>
      <c r="D64" s="97" t="s">
        <v>83</v>
      </c>
      <c r="E64" s="95" t="s">
        <v>5</v>
      </c>
      <c r="F64" s="54"/>
      <c r="G64" s="54"/>
      <c r="H64" s="54"/>
    </row>
    <row r="65" spans="1:8" customFormat="1" ht="21" customHeight="1" x14ac:dyDescent="0.25">
      <c r="A65" s="96" t="s">
        <v>18</v>
      </c>
      <c r="B65" s="97" t="s">
        <v>17</v>
      </c>
      <c r="C65" s="95" t="s">
        <v>5</v>
      </c>
      <c r="D65" s="97" t="s">
        <v>83</v>
      </c>
      <c r="E65" s="95" t="s">
        <v>5</v>
      </c>
      <c r="F65" s="42"/>
      <c r="G65" s="42"/>
      <c r="H65" s="42"/>
    </row>
    <row r="66" spans="1:8" customFormat="1" ht="21" customHeight="1" x14ac:dyDescent="0.25">
      <c r="A66" s="96" t="s">
        <v>77</v>
      </c>
      <c r="B66" s="97" t="s">
        <v>17</v>
      </c>
      <c r="C66" s="95" t="s">
        <v>5</v>
      </c>
      <c r="D66" s="97" t="s">
        <v>83</v>
      </c>
      <c r="E66" s="95" t="s">
        <v>5</v>
      </c>
      <c r="F66" s="42"/>
      <c r="G66" s="42"/>
      <c r="H66" s="42"/>
    </row>
    <row r="67" spans="1:8" customFormat="1" ht="21" customHeight="1" x14ac:dyDescent="0.25">
      <c r="A67" s="99"/>
      <c r="B67" s="99"/>
      <c r="C67" s="99"/>
      <c r="D67" s="52"/>
      <c r="E67" s="53"/>
      <c r="F67" s="42"/>
      <c r="G67" s="42"/>
      <c r="H67" s="42"/>
    </row>
    <row r="68" spans="1:8" ht="19.5" customHeight="1" x14ac:dyDescent="0.25">
      <c r="A68" s="100" t="s">
        <v>113</v>
      </c>
      <c r="B68" s="9"/>
      <c r="C68" s="9"/>
      <c r="D68" s="52"/>
      <c r="E68" s="53"/>
      <c r="F68" s="54"/>
      <c r="G68" s="54"/>
      <c r="H68" s="54"/>
    </row>
    <row r="69" spans="1:8" ht="19.5" customHeight="1" x14ac:dyDescent="0.25">
      <c r="A69" s="23"/>
      <c r="B69" s="23"/>
      <c r="C69" s="23"/>
      <c r="D69" s="23"/>
      <c r="E69" s="23"/>
      <c r="F69" s="54"/>
      <c r="G69" s="54"/>
      <c r="H69" s="54"/>
    </row>
    <row r="70" spans="1:8" ht="19.5" customHeight="1" x14ac:dyDescent="0.25">
      <c r="A70" s="23"/>
      <c r="B70" s="23"/>
      <c r="C70" s="23"/>
      <c r="D70" s="23"/>
      <c r="E70" s="23"/>
      <c r="F70" s="54"/>
      <c r="G70" s="54"/>
      <c r="H70" s="54"/>
    </row>
    <row r="71" spans="1:8" ht="19.5" customHeight="1" x14ac:dyDescent="0.25">
      <c r="A71" s="23"/>
      <c r="B71" s="23"/>
      <c r="C71" s="23"/>
      <c r="D71" s="23"/>
      <c r="E71" s="23"/>
      <c r="F71" s="54"/>
      <c r="G71" s="54"/>
      <c r="H71" s="54"/>
    </row>
    <row r="72" spans="1:8" ht="19.5" customHeight="1" x14ac:dyDescent="0.25">
      <c r="A72" s="23"/>
      <c r="B72" s="23"/>
      <c r="C72" s="23"/>
      <c r="D72" s="23"/>
      <c r="E72" s="23"/>
      <c r="F72" s="54"/>
      <c r="G72" s="54"/>
      <c r="H72" s="54"/>
    </row>
    <row r="73" spans="1:8" ht="15.75" x14ac:dyDescent="0.25">
      <c r="A73" s="23"/>
      <c r="B73" s="23"/>
      <c r="C73" s="23"/>
      <c r="D73" s="23"/>
      <c r="E73" s="23"/>
      <c r="F73" s="54"/>
      <c r="G73" s="54"/>
      <c r="H73" s="54"/>
    </row>
    <row r="74" spans="1:8" ht="15.75" x14ac:dyDescent="0.25">
      <c r="A74" s="23"/>
      <c r="B74" s="23"/>
      <c r="C74" s="23"/>
      <c r="D74" s="23"/>
      <c r="E74" s="23"/>
      <c r="F74" s="54"/>
      <c r="G74" s="54"/>
      <c r="H74" s="54"/>
    </row>
  </sheetData>
  <mergeCells count="37">
    <mergeCell ref="A60:A61"/>
    <mergeCell ref="A41:E41"/>
    <mergeCell ref="A42:A43"/>
    <mergeCell ref="A50:E50"/>
    <mergeCell ref="A51:A52"/>
    <mergeCell ref="A59:E59"/>
    <mergeCell ref="B20:C20"/>
    <mergeCell ref="F12:H12"/>
    <mergeCell ref="F13:H13"/>
    <mergeCell ref="F14:H14"/>
    <mergeCell ref="A2:H2"/>
    <mergeCell ref="A3:H3"/>
    <mergeCell ref="F4:H4"/>
    <mergeCell ref="F6:H6"/>
    <mergeCell ref="F7:H7"/>
    <mergeCell ref="F8:H8"/>
    <mergeCell ref="F9:H9"/>
    <mergeCell ref="A9:A18"/>
    <mergeCell ref="A6:A8"/>
    <mergeCell ref="B6:C6"/>
    <mergeCell ref="B7:C7"/>
    <mergeCell ref="B18:C18"/>
    <mergeCell ref="B15:C15"/>
    <mergeCell ref="B16:C16"/>
    <mergeCell ref="B17:C17"/>
    <mergeCell ref="B8:C8"/>
    <mergeCell ref="B10:C10"/>
    <mergeCell ref="B11:C11"/>
    <mergeCell ref="B14:C14"/>
    <mergeCell ref="B9:C9"/>
    <mergeCell ref="B12:C12"/>
    <mergeCell ref="B13:C13"/>
    <mergeCell ref="A4:A5"/>
    <mergeCell ref="B4:C5"/>
    <mergeCell ref="D4:D5"/>
    <mergeCell ref="E4:E5"/>
    <mergeCell ref="A1:H1"/>
  </mergeCells>
  <printOptions horizontalCentered="1" verticalCentered="1"/>
  <pageMargins left="0.31496062992125984" right="0.31496062992125984" top="0.74803149606299213" bottom="0.35433070866141736" header="0.31496062992125984" footer="0.31496062992125984"/>
  <pageSetup paperSize="9" scale="4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19"/>
  <sheetViews>
    <sheetView zoomScale="70" zoomScaleNormal="70" zoomScaleSheetLayoutView="70" workbookViewId="0">
      <selection activeCell="B13" sqref="B13:C13"/>
    </sheetView>
  </sheetViews>
  <sheetFormatPr baseColWidth="10" defaultRowHeight="15" x14ac:dyDescent="0.25"/>
  <cols>
    <col min="1" max="1" width="24.5703125" customWidth="1"/>
    <col min="2" max="2" width="66.42578125" customWidth="1"/>
    <col min="3" max="3" width="27.28515625" customWidth="1"/>
    <col min="4" max="4" width="44.7109375" customWidth="1"/>
    <col min="5" max="5" width="54.5703125" customWidth="1"/>
    <col min="6" max="6" width="16.5703125" customWidth="1"/>
    <col min="7" max="7" width="12.42578125" customWidth="1"/>
  </cols>
  <sheetData>
    <row r="1" spans="1:7" ht="28.5" x14ac:dyDescent="0.45">
      <c r="A1" s="165" t="s">
        <v>48</v>
      </c>
      <c r="B1" s="165"/>
      <c r="C1" s="165"/>
      <c r="D1" s="165"/>
      <c r="E1" s="165"/>
      <c r="F1" s="165"/>
      <c r="G1" s="165"/>
    </row>
    <row r="2" spans="1:7" ht="27.75" customHeight="1" x14ac:dyDescent="0.25">
      <c r="A2" s="222" t="s">
        <v>31</v>
      </c>
      <c r="B2" s="222"/>
      <c r="C2" s="222"/>
      <c r="D2" s="222"/>
      <c r="E2" s="222"/>
      <c r="F2" s="222"/>
      <c r="G2" s="222"/>
    </row>
    <row r="3" spans="1:7" ht="18.75" x14ac:dyDescent="0.25">
      <c r="A3" s="148" t="s">
        <v>74</v>
      </c>
      <c r="B3" s="148"/>
      <c r="C3" s="148"/>
      <c r="D3" s="148"/>
      <c r="E3" s="148"/>
      <c r="F3" s="148"/>
      <c r="G3" s="148"/>
    </row>
    <row r="4" spans="1:7" ht="32.25" customHeight="1" x14ac:dyDescent="0.25">
      <c r="A4" s="134"/>
      <c r="B4" s="135" t="s">
        <v>0</v>
      </c>
      <c r="C4" s="135"/>
      <c r="D4" s="134" t="s">
        <v>1</v>
      </c>
      <c r="E4" s="135" t="s">
        <v>2</v>
      </c>
      <c r="F4" s="223" t="s">
        <v>63</v>
      </c>
      <c r="G4" s="224"/>
    </row>
    <row r="5" spans="1:7" ht="15.75" x14ac:dyDescent="0.25">
      <c r="A5" s="134"/>
      <c r="B5" s="135"/>
      <c r="C5" s="135"/>
      <c r="D5" s="134"/>
      <c r="E5" s="135"/>
      <c r="F5" s="32" t="s">
        <v>13</v>
      </c>
      <c r="G5" s="32" t="s">
        <v>33</v>
      </c>
    </row>
    <row r="6" spans="1:7" ht="47.25" x14ac:dyDescent="0.25">
      <c r="A6" s="198" t="s">
        <v>4</v>
      </c>
      <c r="B6" s="174" t="s">
        <v>69</v>
      </c>
      <c r="C6" s="175"/>
      <c r="D6" s="128" t="s">
        <v>148</v>
      </c>
      <c r="E6" s="128" t="s">
        <v>144</v>
      </c>
      <c r="F6" s="195" t="s">
        <v>64</v>
      </c>
      <c r="G6" s="195"/>
    </row>
    <row r="7" spans="1:7" ht="47.25" customHeight="1" x14ac:dyDescent="0.25">
      <c r="A7" s="198"/>
      <c r="B7" s="174" t="s">
        <v>117</v>
      </c>
      <c r="C7" s="175"/>
      <c r="D7" s="13" t="s">
        <v>22</v>
      </c>
      <c r="E7" s="33" t="s">
        <v>119</v>
      </c>
      <c r="F7" s="195" t="s">
        <v>64</v>
      </c>
      <c r="G7" s="195"/>
    </row>
    <row r="8" spans="1:7" ht="54" customHeight="1" x14ac:dyDescent="0.25">
      <c r="A8" s="198"/>
      <c r="B8" s="174" t="s">
        <v>116</v>
      </c>
      <c r="C8" s="175"/>
      <c r="D8" s="13" t="s">
        <v>14</v>
      </c>
      <c r="E8" s="14" t="s">
        <v>120</v>
      </c>
      <c r="F8" s="195" t="s">
        <v>64</v>
      </c>
      <c r="G8" s="195"/>
    </row>
    <row r="9" spans="1:7" ht="15.75" x14ac:dyDescent="0.25">
      <c r="A9" s="133" t="s">
        <v>115</v>
      </c>
      <c r="B9" s="185" t="s">
        <v>118</v>
      </c>
      <c r="C9" s="185"/>
      <c r="D9" s="16"/>
      <c r="E9" s="17" t="s">
        <v>121</v>
      </c>
      <c r="F9" s="227" t="s">
        <v>64</v>
      </c>
      <c r="G9" s="227"/>
    </row>
    <row r="10" spans="1:7" ht="41.25" customHeight="1" x14ac:dyDescent="0.25">
      <c r="A10" s="133"/>
      <c r="B10" s="185" t="s">
        <v>122</v>
      </c>
      <c r="C10" s="185"/>
      <c r="D10" s="16"/>
      <c r="E10" s="17" t="s">
        <v>121</v>
      </c>
      <c r="F10" s="77">
        <v>5.19</v>
      </c>
      <c r="G10" s="77">
        <v>5.19</v>
      </c>
    </row>
    <row r="11" spans="1:7" ht="43.5" customHeight="1" x14ac:dyDescent="0.25">
      <c r="A11" s="133"/>
      <c r="B11" s="185" t="s">
        <v>155</v>
      </c>
      <c r="C11" s="185"/>
      <c r="D11" s="16"/>
      <c r="E11" s="129" t="s">
        <v>146</v>
      </c>
      <c r="F11" s="77">
        <v>55.12</v>
      </c>
      <c r="G11" s="77">
        <v>55.12</v>
      </c>
    </row>
    <row r="12" spans="1:7" ht="15.75" x14ac:dyDescent="0.25">
      <c r="A12" s="133"/>
      <c r="B12" s="185" t="s">
        <v>156</v>
      </c>
      <c r="C12" s="185"/>
      <c r="D12" s="16"/>
      <c r="E12" s="17" t="s">
        <v>121</v>
      </c>
      <c r="F12" s="225" t="s">
        <v>64</v>
      </c>
      <c r="G12" s="226"/>
    </row>
    <row r="13" spans="1:7" ht="31.5" x14ac:dyDescent="0.25">
      <c r="A13" s="133"/>
      <c r="B13" s="185" t="s">
        <v>123</v>
      </c>
      <c r="C13" s="185"/>
      <c r="D13" s="16" t="s">
        <v>124</v>
      </c>
      <c r="E13" s="17" t="s">
        <v>121</v>
      </c>
      <c r="F13" s="77">
        <v>228.11</v>
      </c>
      <c r="G13" s="77">
        <v>228.11</v>
      </c>
    </row>
    <row r="14" spans="1:7" ht="120" customHeight="1" x14ac:dyDescent="0.25">
      <c r="A14" s="43" t="s">
        <v>30</v>
      </c>
      <c r="B14" s="183" t="s">
        <v>136</v>
      </c>
      <c r="C14" s="184"/>
      <c r="D14" s="15" t="s">
        <v>138</v>
      </c>
      <c r="E14" s="129" t="s">
        <v>146</v>
      </c>
      <c r="F14" s="71"/>
      <c r="G14" s="77">
        <v>61.11</v>
      </c>
    </row>
    <row r="15" spans="1:7" ht="15.75" x14ac:dyDescent="0.25">
      <c r="A15" s="23"/>
      <c r="B15" s="23"/>
      <c r="C15" s="23"/>
      <c r="D15" s="38"/>
      <c r="E15" s="47"/>
      <c r="F15" s="47"/>
      <c r="G15" s="47"/>
    </row>
    <row r="16" spans="1:7" ht="15.75" x14ac:dyDescent="0.25">
      <c r="A16" s="23"/>
      <c r="B16" s="23"/>
      <c r="C16" s="23"/>
      <c r="D16" s="23"/>
      <c r="E16" s="90" t="s">
        <v>79</v>
      </c>
      <c r="F16" s="40">
        <f>SUM(F10:F11,F13)</f>
        <v>288.42</v>
      </c>
      <c r="G16" s="40">
        <f>SUM(G10:G11,G13:G14)</f>
        <v>349.53000000000003</v>
      </c>
    </row>
    <row r="17" spans="1:7" ht="15.75" x14ac:dyDescent="0.25">
      <c r="A17" s="23"/>
      <c r="B17" s="23"/>
      <c r="C17" s="23"/>
      <c r="D17" s="23"/>
      <c r="E17" s="25" t="s">
        <v>67</v>
      </c>
      <c r="F17" s="49">
        <v>0.1</v>
      </c>
      <c r="G17" s="49">
        <v>0</v>
      </c>
    </row>
    <row r="18" spans="1:7" ht="15.75" x14ac:dyDescent="0.25">
      <c r="A18" s="23"/>
      <c r="B18" s="23"/>
      <c r="C18" s="23"/>
      <c r="D18" s="23"/>
      <c r="E18" s="27" t="s">
        <v>78</v>
      </c>
      <c r="F18" s="40">
        <f>F17*F16+F16</f>
        <v>317.262</v>
      </c>
      <c r="G18" s="40">
        <f>G17*G16+G16</f>
        <v>349.53000000000003</v>
      </c>
    </row>
    <row r="19" spans="1:7" ht="15.75" x14ac:dyDescent="0.25">
      <c r="A19" s="23"/>
      <c r="B19" s="23"/>
      <c r="C19" s="23"/>
      <c r="D19" s="23"/>
      <c r="E19" s="23"/>
      <c r="F19" s="23"/>
      <c r="G19" s="23"/>
    </row>
  </sheetData>
  <mergeCells count="24">
    <mergeCell ref="B14:C14"/>
    <mergeCell ref="A6:A8"/>
    <mergeCell ref="B6:C6"/>
    <mergeCell ref="B7:C7"/>
    <mergeCell ref="B8:C8"/>
    <mergeCell ref="A9:A13"/>
    <mergeCell ref="B9:C9"/>
    <mergeCell ref="B13:C13"/>
    <mergeCell ref="A1:G1"/>
    <mergeCell ref="F4:G4"/>
    <mergeCell ref="A2:G2"/>
    <mergeCell ref="A3:G3"/>
    <mergeCell ref="F12:G12"/>
    <mergeCell ref="F9:G9"/>
    <mergeCell ref="F6:G6"/>
    <mergeCell ref="F7:G7"/>
    <mergeCell ref="F8:G8"/>
    <mergeCell ref="B10:C10"/>
    <mergeCell ref="B12:C12"/>
    <mergeCell ref="B11:C11"/>
    <mergeCell ref="A4:A5"/>
    <mergeCell ref="B4:C5"/>
    <mergeCell ref="D4:D5"/>
    <mergeCell ref="E4:E5"/>
  </mergeCells>
  <printOptions horizontalCentered="1" verticalCentered="1"/>
  <pageMargins left="0.31496062992125984" right="0.31496062992125984" top="0.35433070866141736" bottom="0.35433070866141736" header="0.31496062992125984" footer="0.31496062992125984"/>
  <pageSetup paperSize="9"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14"/>
  <sheetViews>
    <sheetView zoomScale="70" zoomScaleNormal="70" workbookViewId="0">
      <selection activeCell="E6" sqref="E6"/>
    </sheetView>
  </sheetViews>
  <sheetFormatPr baseColWidth="10" defaultRowHeight="15" x14ac:dyDescent="0.25"/>
  <cols>
    <col min="1" max="1" width="33.5703125" customWidth="1"/>
    <col min="2" max="2" width="69.5703125" customWidth="1"/>
    <col min="3" max="3" width="38.85546875" customWidth="1"/>
    <col min="4" max="4" width="52.140625" customWidth="1"/>
    <col min="5" max="5" width="54" customWidth="1"/>
    <col min="6" max="6" width="30.140625" customWidth="1"/>
  </cols>
  <sheetData>
    <row r="1" spans="1:6" ht="28.5" x14ac:dyDescent="0.45">
      <c r="A1" s="165" t="s">
        <v>49</v>
      </c>
      <c r="B1" s="165"/>
      <c r="C1" s="165"/>
      <c r="D1" s="165"/>
      <c r="E1" s="165"/>
      <c r="F1" s="165"/>
    </row>
    <row r="2" spans="1:6" ht="27.75" customHeight="1" x14ac:dyDescent="0.25">
      <c r="A2" s="222" t="s">
        <v>21</v>
      </c>
      <c r="B2" s="222"/>
      <c r="C2" s="222"/>
      <c r="D2" s="222"/>
      <c r="E2" s="222"/>
      <c r="F2" s="222"/>
    </row>
    <row r="3" spans="1:6" ht="18.75" customHeight="1" x14ac:dyDescent="0.25">
      <c r="A3" s="148" t="s">
        <v>74</v>
      </c>
      <c r="B3" s="148"/>
      <c r="C3" s="148"/>
      <c r="D3" s="148"/>
      <c r="E3" s="148"/>
      <c r="F3" s="148"/>
    </row>
    <row r="4" spans="1:6" ht="27" customHeight="1" x14ac:dyDescent="0.25">
      <c r="A4" s="134"/>
      <c r="B4" s="135" t="s">
        <v>0</v>
      </c>
      <c r="C4" s="135"/>
      <c r="D4" s="134" t="s">
        <v>1</v>
      </c>
      <c r="E4" s="135" t="s">
        <v>2</v>
      </c>
      <c r="F4" s="228" t="s">
        <v>63</v>
      </c>
    </row>
    <row r="5" spans="1:6" x14ac:dyDescent="0.25">
      <c r="A5" s="134"/>
      <c r="B5" s="135"/>
      <c r="C5" s="135"/>
      <c r="D5" s="134"/>
      <c r="E5" s="135"/>
      <c r="F5" s="229"/>
    </row>
    <row r="6" spans="1:6" ht="47.25" x14ac:dyDescent="0.25">
      <c r="A6" s="198" t="s">
        <v>4</v>
      </c>
      <c r="B6" s="200" t="s">
        <v>69</v>
      </c>
      <c r="C6" s="200"/>
      <c r="D6" s="128" t="s">
        <v>148</v>
      </c>
      <c r="E6" s="128" t="s">
        <v>144</v>
      </c>
      <c r="F6" s="45" t="s">
        <v>64</v>
      </c>
    </row>
    <row r="7" spans="1:6" ht="37.5" customHeight="1" x14ac:dyDescent="0.25">
      <c r="A7" s="198"/>
      <c r="B7" s="200" t="s">
        <v>117</v>
      </c>
      <c r="C7" s="200"/>
      <c r="D7" s="13" t="s">
        <v>22</v>
      </c>
      <c r="E7" s="33" t="s">
        <v>119</v>
      </c>
      <c r="F7" s="45" t="s">
        <v>64</v>
      </c>
    </row>
    <row r="8" spans="1:6" ht="58.5" customHeight="1" x14ac:dyDescent="0.25">
      <c r="A8" s="198"/>
      <c r="B8" s="174" t="s">
        <v>116</v>
      </c>
      <c r="C8" s="175"/>
      <c r="D8" s="13" t="s">
        <v>14</v>
      </c>
      <c r="E8" s="14" t="s">
        <v>120</v>
      </c>
      <c r="F8" s="45" t="s">
        <v>64</v>
      </c>
    </row>
    <row r="9" spans="1:6" ht="23.25" customHeight="1" x14ac:dyDescent="0.25">
      <c r="A9" s="133" t="s">
        <v>47</v>
      </c>
      <c r="B9" s="185" t="s">
        <v>118</v>
      </c>
      <c r="C9" s="185"/>
      <c r="D9" s="16"/>
      <c r="E9" s="17" t="s">
        <v>121</v>
      </c>
      <c r="F9" s="77" t="s">
        <v>64</v>
      </c>
    </row>
    <row r="10" spans="1:6" ht="138.75" customHeight="1" x14ac:dyDescent="0.25">
      <c r="A10" s="133"/>
      <c r="B10" s="183" t="s">
        <v>136</v>
      </c>
      <c r="C10" s="184"/>
      <c r="D10" s="15" t="s">
        <v>138</v>
      </c>
      <c r="E10" s="129" t="s">
        <v>146</v>
      </c>
      <c r="F10" s="77">
        <v>61.11</v>
      </c>
    </row>
    <row r="11" spans="1:6" ht="6.75" customHeight="1" x14ac:dyDescent="0.25">
      <c r="A11" s="23"/>
      <c r="B11" s="23"/>
      <c r="C11" s="23"/>
      <c r="D11" s="38"/>
      <c r="E11" s="47"/>
      <c r="F11" s="47"/>
    </row>
    <row r="12" spans="1:6" ht="15.75" x14ac:dyDescent="0.25">
      <c r="A12" s="23"/>
      <c r="B12" s="23"/>
      <c r="C12" s="23"/>
      <c r="D12" s="23"/>
      <c r="E12" s="90" t="s">
        <v>79</v>
      </c>
      <c r="F12" s="40">
        <f>F10</f>
        <v>61.11</v>
      </c>
    </row>
    <row r="13" spans="1:6" ht="15.75" x14ac:dyDescent="0.25">
      <c r="A13" s="23"/>
      <c r="B13" s="23"/>
      <c r="C13" s="23"/>
      <c r="D13" s="23"/>
      <c r="E13" s="25" t="s">
        <v>67</v>
      </c>
      <c r="F13" s="49">
        <v>0.2</v>
      </c>
    </row>
    <row r="14" spans="1:6" ht="21" customHeight="1" x14ac:dyDescent="0.25">
      <c r="A14" s="23"/>
      <c r="B14" s="23"/>
      <c r="C14" s="23"/>
      <c r="D14" s="23"/>
      <c r="E14" s="27" t="s">
        <v>78</v>
      </c>
      <c r="F14" s="40">
        <f>F13*F12+F12</f>
        <v>73.331999999999994</v>
      </c>
    </row>
  </sheetData>
  <mergeCells count="15">
    <mergeCell ref="B10:C10"/>
    <mergeCell ref="A9:A10"/>
    <mergeCell ref="A6:A8"/>
    <mergeCell ref="B6:C6"/>
    <mergeCell ref="B7:C7"/>
    <mergeCell ref="B8:C8"/>
    <mergeCell ref="B9:C9"/>
    <mergeCell ref="A1:F1"/>
    <mergeCell ref="A4:A5"/>
    <mergeCell ref="B4:C5"/>
    <mergeCell ref="D4:D5"/>
    <mergeCell ref="E4:E5"/>
    <mergeCell ref="A2:F2"/>
    <mergeCell ref="A3:F3"/>
    <mergeCell ref="F4:F5"/>
  </mergeCells>
  <printOptions horizontalCentered="1" verticalCentered="1"/>
  <pageMargins left="0.31496062992125984" right="0.31496062992125984" top="0.74803149606299213" bottom="0.74803149606299213" header="0.31496062992125984" footer="0.31496062992125984"/>
  <pageSetup paperSize="9"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25"/>
  <sheetViews>
    <sheetView zoomScale="70" zoomScaleNormal="70" workbookViewId="0">
      <selection activeCell="E14" sqref="E14"/>
    </sheetView>
  </sheetViews>
  <sheetFormatPr baseColWidth="10" defaultRowHeight="15" x14ac:dyDescent="0.25"/>
  <cols>
    <col min="1" max="1" width="22.5703125" customWidth="1"/>
    <col min="2" max="2" width="82.7109375" customWidth="1"/>
    <col min="3" max="3" width="28" customWidth="1"/>
    <col min="4" max="4" width="53.85546875" customWidth="1"/>
    <col min="5" max="5" width="46.42578125" customWidth="1"/>
    <col min="6" max="6" width="15.7109375" customWidth="1"/>
    <col min="7" max="7" width="14.7109375" customWidth="1"/>
  </cols>
  <sheetData>
    <row r="1" spans="1:7" ht="28.5" x14ac:dyDescent="0.45">
      <c r="A1" s="230" t="s">
        <v>50</v>
      </c>
      <c r="B1" s="165"/>
      <c r="C1" s="165"/>
      <c r="D1" s="165"/>
      <c r="E1" s="165"/>
      <c r="F1" s="165"/>
      <c r="G1" s="165"/>
    </row>
    <row r="2" spans="1:7" ht="27.75" customHeight="1" x14ac:dyDescent="0.25">
      <c r="A2" s="222" t="s">
        <v>31</v>
      </c>
      <c r="B2" s="222"/>
      <c r="C2" s="222"/>
      <c r="D2" s="222"/>
      <c r="E2" s="222"/>
      <c r="F2" s="222"/>
      <c r="G2" s="222"/>
    </row>
    <row r="3" spans="1:7" ht="18.75" customHeight="1" x14ac:dyDescent="0.25">
      <c r="A3" s="148" t="s">
        <v>75</v>
      </c>
      <c r="B3" s="148"/>
      <c r="C3" s="148"/>
      <c r="D3" s="148"/>
      <c r="E3" s="148"/>
      <c r="F3" s="148"/>
      <c r="G3" s="148"/>
    </row>
    <row r="4" spans="1:7" ht="31.5" customHeight="1" x14ac:dyDescent="0.25">
      <c r="A4" s="134"/>
      <c r="B4" s="135" t="s">
        <v>0</v>
      </c>
      <c r="C4" s="135"/>
      <c r="D4" s="134" t="s">
        <v>1</v>
      </c>
      <c r="E4" s="135" t="s">
        <v>2</v>
      </c>
      <c r="F4" s="223" t="s">
        <v>63</v>
      </c>
      <c r="G4" s="224"/>
    </row>
    <row r="5" spans="1:7" ht="17.25" customHeight="1" x14ac:dyDescent="0.25">
      <c r="A5" s="134"/>
      <c r="B5" s="135"/>
      <c r="C5" s="135"/>
      <c r="D5" s="134"/>
      <c r="E5" s="135"/>
      <c r="F5" s="32" t="s">
        <v>13</v>
      </c>
      <c r="G5" s="32" t="s">
        <v>33</v>
      </c>
    </row>
    <row r="6" spans="1:7" ht="65.25" customHeight="1" x14ac:dyDescent="0.25">
      <c r="A6" s="151" t="s">
        <v>4</v>
      </c>
      <c r="B6" s="200" t="s">
        <v>69</v>
      </c>
      <c r="C6" s="200"/>
      <c r="D6" s="128" t="s">
        <v>148</v>
      </c>
      <c r="E6" s="128" t="s">
        <v>144</v>
      </c>
      <c r="F6" s="195" t="s">
        <v>64</v>
      </c>
      <c r="G6" s="195"/>
    </row>
    <row r="7" spans="1:7" ht="56.25" customHeight="1" x14ac:dyDescent="0.25">
      <c r="A7" s="151"/>
      <c r="B7" s="200" t="s">
        <v>117</v>
      </c>
      <c r="C7" s="200"/>
      <c r="D7" s="13" t="s">
        <v>22</v>
      </c>
      <c r="E7" s="33" t="s">
        <v>119</v>
      </c>
      <c r="F7" s="195" t="s">
        <v>64</v>
      </c>
      <c r="G7" s="195"/>
    </row>
    <row r="8" spans="1:7" ht="58.5" customHeight="1" x14ac:dyDescent="0.25">
      <c r="A8" s="151"/>
      <c r="B8" s="174" t="s">
        <v>116</v>
      </c>
      <c r="C8" s="175"/>
      <c r="D8" s="13" t="s">
        <v>14</v>
      </c>
      <c r="E8" s="14" t="s">
        <v>120</v>
      </c>
      <c r="F8" s="195" t="s">
        <v>64</v>
      </c>
      <c r="G8" s="195"/>
    </row>
    <row r="9" spans="1:7" ht="23.25" customHeight="1" x14ac:dyDescent="0.25">
      <c r="A9" s="157" t="s">
        <v>115</v>
      </c>
      <c r="B9" s="185" t="s">
        <v>118</v>
      </c>
      <c r="C9" s="185"/>
      <c r="D9" s="15"/>
      <c r="E9" s="17" t="s">
        <v>121</v>
      </c>
      <c r="F9" s="225" t="s">
        <v>64</v>
      </c>
      <c r="G9" s="226"/>
    </row>
    <row r="10" spans="1:7" ht="35.25" customHeight="1" x14ac:dyDescent="0.25">
      <c r="A10" s="157"/>
      <c r="B10" s="185" t="s">
        <v>122</v>
      </c>
      <c r="C10" s="185"/>
      <c r="D10" s="15"/>
      <c r="E10" s="17" t="s">
        <v>121</v>
      </c>
      <c r="F10" s="77">
        <v>20.036652412950517</v>
      </c>
      <c r="G10" s="77">
        <v>20.036652412950517</v>
      </c>
    </row>
    <row r="11" spans="1:7" ht="57.75" customHeight="1" x14ac:dyDescent="0.25">
      <c r="A11" s="157"/>
      <c r="B11" s="185" t="s">
        <v>157</v>
      </c>
      <c r="C11" s="185"/>
      <c r="D11" s="15"/>
      <c r="E11" s="129" t="s">
        <v>146</v>
      </c>
      <c r="F11" s="77">
        <v>48.4</v>
      </c>
      <c r="G11" s="77">
        <v>48.4</v>
      </c>
    </row>
    <row r="12" spans="1:7" ht="24.75" customHeight="1" x14ac:dyDescent="0.25">
      <c r="A12" s="157"/>
      <c r="B12" s="185" t="s">
        <v>158</v>
      </c>
      <c r="C12" s="185"/>
      <c r="D12" s="15"/>
      <c r="E12" s="17" t="s">
        <v>121</v>
      </c>
      <c r="F12" s="225" t="s">
        <v>64</v>
      </c>
      <c r="G12" s="226"/>
    </row>
    <row r="13" spans="1:7" ht="31.5" x14ac:dyDescent="0.25">
      <c r="A13" s="157"/>
      <c r="B13" s="185" t="s">
        <v>123</v>
      </c>
      <c r="C13" s="185"/>
      <c r="D13" s="15" t="s">
        <v>124</v>
      </c>
      <c r="E13" s="17" t="s">
        <v>121</v>
      </c>
      <c r="F13" s="77">
        <v>371.10164039350479</v>
      </c>
      <c r="G13" s="77">
        <v>371.10164039350479</v>
      </c>
    </row>
    <row r="14" spans="1:7" ht="116.25" customHeight="1" x14ac:dyDescent="0.25">
      <c r="A14" s="43" t="s">
        <v>30</v>
      </c>
      <c r="B14" s="183" t="s">
        <v>136</v>
      </c>
      <c r="C14" s="184"/>
      <c r="D14" s="15" t="s">
        <v>138</v>
      </c>
      <c r="E14" s="129" t="s">
        <v>146</v>
      </c>
      <c r="F14" s="71"/>
      <c r="G14" s="77">
        <v>340.83</v>
      </c>
    </row>
    <row r="15" spans="1:7" ht="6.75" customHeight="1" x14ac:dyDescent="0.25">
      <c r="A15" s="23"/>
      <c r="B15" s="23"/>
      <c r="C15" s="23"/>
      <c r="D15" s="38"/>
      <c r="E15" s="47"/>
      <c r="F15" s="47"/>
      <c r="G15" s="47"/>
    </row>
    <row r="16" spans="1:7" ht="15.75" x14ac:dyDescent="0.25">
      <c r="A16" s="23"/>
      <c r="B16" s="23"/>
      <c r="C16" s="23"/>
      <c r="D16" s="23"/>
      <c r="E16" s="90" t="s">
        <v>79</v>
      </c>
      <c r="F16" s="40">
        <f>SUM(F10:F11,F13)</f>
        <v>439.53829280645527</v>
      </c>
      <c r="G16" s="40">
        <f>SUM(G10:G11,G13:G14)</f>
        <v>780.3682928064552</v>
      </c>
    </row>
    <row r="17" spans="1:7" ht="15.75" x14ac:dyDescent="0.25">
      <c r="A17" s="23"/>
      <c r="B17" s="23"/>
      <c r="C17" s="23"/>
      <c r="D17" s="23"/>
      <c r="E17" s="25" t="s">
        <v>67</v>
      </c>
      <c r="F17" s="49">
        <v>0.2</v>
      </c>
      <c r="G17" s="49">
        <v>0</v>
      </c>
    </row>
    <row r="18" spans="1:7" ht="15.75" x14ac:dyDescent="0.25">
      <c r="A18" s="23"/>
      <c r="B18" s="23"/>
      <c r="C18" s="23"/>
      <c r="D18" s="23"/>
      <c r="E18" s="27" t="s">
        <v>78</v>
      </c>
      <c r="F18" s="40">
        <f>F17*F16+F16</f>
        <v>527.44595136774637</v>
      </c>
      <c r="G18" s="40">
        <f>G17*G16+G16</f>
        <v>780.3682928064552</v>
      </c>
    </row>
    <row r="19" spans="1:7" ht="15.75" x14ac:dyDescent="0.25">
      <c r="A19" s="23"/>
      <c r="B19" s="23"/>
      <c r="C19" s="23"/>
      <c r="D19" s="23"/>
      <c r="E19" s="23"/>
      <c r="F19" s="23"/>
      <c r="G19" s="23"/>
    </row>
    <row r="20" spans="1:7" ht="15.75" x14ac:dyDescent="0.25">
      <c r="A20" s="23"/>
      <c r="B20" s="23"/>
      <c r="C20" s="23"/>
      <c r="D20" s="23"/>
      <c r="E20" s="23"/>
      <c r="F20" s="23"/>
      <c r="G20" s="23"/>
    </row>
    <row r="21" spans="1:7" ht="15.75" x14ac:dyDescent="0.25">
      <c r="A21" s="23"/>
      <c r="B21" s="23"/>
      <c r="C21" s="23"/>
      <c r="D21" s="23"/>
      <c r="E21" s="23"/>
      <c r="F21" s="23"/>
      <c r="G21" s="23"/>
    </row>
    <row r="22" spans="1:7" ht="15.75" x14ac:dyDescent="0.25">
      <c r="A22" s="23"/>
      <c r="B22" s="23"/>
      <c r="C22" s="23"/>
      <c r="D22" s="23"/>
      <c r="E22" s="23"/>
      <c r="F22" s="23"/>
      <c r="G22" s="23"/>
    </row>
    <row r="23" spans="1:7" ht="15.75" x14ac:dyDescent="0.25">
      <c r="A23" s="23"/>
      <c r="B23" s="23"/>
      <c r="C23" s="23"/>
      <c r="D23" s="23"/>
      <c r="E23" s="23"/>
      <c r="F23" s="23"/>
      <c r="G23" s="23"/>
    </row>
    <row r="24" spans="1:7" ht="15.75" x14ac:dyDescent="0.25">
      <c r="A24" s="23"/>
      <c r="B24" s="23"/>
      <c r="C24" s="23"/>
      <c r="D24" s="23"/>
      <c r="E24" s="23"/>
      <c r="F24" s="23"/>
      <c r="G24" s="23"/>
    </row>
    <row r="25" spans="1:7" ht="15.75" x14ac:dyDescent="0.25">
      <c r="A25" s="23"/>
      <c r="B25" s="23"/>
      <c r="C25" s="23"/>
      <c r="D25" s="23"/>
      <c r="E25" s="23"/>
      <c r="F25" s="23"/>
      <c r="G25" s="23"/>
    </row>
  </sheetData>
  <mergeCells count="24">
    <mergeCell ref="F12:G12"/>
    <mergeCell ref="F9:G9"/>
    <mergeCell ref="F8:G8"/>
    <mergeCell ref="A3:G3"/>
    <mergeCell ref="B4:C5"/>
    <mergeCell ref="E4:E5"/>
    <mergeCell ref="D4:D5"/>
    <mergeCell ref="A4:A5"/>
    <mergeCell ref="A2:G2"/>
    <mergeCell ref="A1:G1"/>
    <mergeCell ref="B14:C14"/>
    <mergeCell ref="B11:C11"/>
    <mergeCell ref="A6:A8"/>
    <mergeCell ref="A9:A13"/>
    <mergeCell ref="B9:C9"/>
    <mergeCell ref="B10:C10"/>
    <mergeCell ref="B12:C12"/>
    <mergeCell ref="B13:C13"/>
    <mergeCell ref="B6:C6"/>
    <mergeCell ref="B7:C7"/>
    <mergeCell ref="B8:C8"/>
    <mergeCell ref="F4:G4"/>
    <mergeCell ref="F6:G6"/>
    <mergeCell ref="F7:G7"/>
  </mergeCells>
  <printOptions horizontalCentered="1" verticalCentered="1"/>
  <pageMargins left="0.31496062992125984" right="0.31496062992125984" top="0.74803149606299213" bottom="0.74803149606299213" header="0.31496062992125984" footer="0.31496062992125984"/>
  <pageSetup paperSize="9" scale="5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19"/>
  <sheetViews>
    <sheetView zoomScale="70" zoomScaleNormal="70" workbookViewId="0">
      <selection activeCell="E13" sqref="E13"/>
    </sheetView>
  </sheetViews>
  <sheetFormatPr baseColWidth="10" defaultRowHeight="15" x14ac:dyDescent="0.25"/>
  <cols>
    <col min="1" max="1" width="24" customWidth="1"/>
    <col min="2" max="2" width="69.5703125" customWidth="1"/>
    <col min="3" max="3" width="41.28515625" customWidth="1"/>
    <col min="4" max="4" width="56.28515625" customWidth="1"/>
    <col min="5" max="5" width="55" customWidth="1"/>
    <col min="6" max="6" width="30.5703125" customWidth="1"/>
  </cols>
  <sheetData>
    <row r="1" spans="1:8" ht="28.5" x14ac:dyDescent="0.45">
      <c r="A1" s="165" t="s">
        <v>51</v>
      </c>
      <c r="B1" s="165"/>
      <c r="C1" s="165"/>
      <c r="D1" s="165"/>
      <c r="E1" s="165"/>
      <c r="F1" s="165"/>
    </row>
    <row r="2" spans="1:8" ht="27.75" customHeight="1" x14ac:dyDescent="0.25">
      <c r="A2" s="222" t="s">
        <v>21</v>
      </c>
      <c r="B2" s="222"/>
      <c r="C2" s="222"/>
      <c r="D2" s="222"/>
      <c r="E2" s="222"/>
      <c r="F2" s="222"/>
    </row>
    <row r="3" spans="1:8" ht="18.75" customHeight="1" x14ac:dyDescent="0.25">
      <c r="A3" s="148" t="s">
        <v>75</v>
      </c>
      <c r="B3" s="148"/>
      <c r="C3" s="148"/>
      <c r="D3" s="148"/>
      <c r="E3" s="148"/>
      <c r="F3" s="148"/>
    </row>
    <row r="4" spans="1:8" ht="14.25" customHeight="1" x14ac:dyDescent="0.25">
      <c r="A4" s="134"/>
      <c r="B4" s="135" t="s">
        <v>0</v>
      </c>
      <c r="C4" s="135"/>
      <c r="D4" s="134" t="s">
        <v>1</v>
      </c>
      <c r="E4" s="135" t="s">
        <v>2</v>
      </c>
      <c r="F4" s="228" t="s">
        <v>63</v>
      </c>
      <c r="G4" s="23"/>
      <c r="H4" s="23"/>
    </row>
    <row r="5" spans="1:8" ht="17.25" customHeight="1" x14ac:dyDescent="0.25">
      <c r="A5" s="134"/>
      <c r="B5" s="135"/>
      <c r="C5" s="135"/>
      <c r="D5" s="134"/>
      <c r="E5" s="135"/>
      <c r="F5" s="229"/>
      <c r="G5" s="23"/>
      <c r="H5" s="23"/>
    </row>
    <row r="6" spans="1:8" ht="47.25" x14ac:dyDescent="0.25">
      <c r="A6" s="198" t="s">
        <v>4</v>
      </c>
      <c r="B6" s="200" t="s">
        <v>69</v>
      </c>
      <c r="C6" s="200"/>
      <c r="D6" s="128" t="s">
        <v>148</v>
      </c>
      <c r="E6" s="128" t="s">
        <v>144</v>
      </c>
      <c r="F6" s="45" t="s">
        <v>64</v>
      </c>
      <c r="G6" s="23"/>
      <c r="H6" s="23"/>
    </row>
    <row r="7" spans="1:8" ht="37.5" customHeight="1" x14ac:dyDescent="0.25">
      <c r="A7" s="198"/>
      <c r="B7" s="200" t="s">
        <v>117</v>
      </c>
      <c r="C7" s="200"/>
      <c r="D7" s="13" t="s">
        <v>22</v>
      </c>
      <c r="E7" s="33" t="s">
        <v>119</v>
      </c>
      <c r="F7" s="45" t="s">
        <v>64</v>
      </c>
      <c r="G7" s="23"/>
      <c r="H7" s="23"/>
    </row>
    <row r="8" spans="1:8" ht="69.75" customHeight="1" x14ac:dyDescent="0.25">
      <c r="A8" s="198"/>
      <c r="B8" s="174" t="s">
        <v>116</v>
      </c>
      <c r="C8" s="175"/>
      <c r="D8" s="13" t="s">
        <v>14</v>
      </c>
      <c r="E8" s="14" t="s">
        <v>120</v>
      </c>
      <c r="F8" s="45" t="s">
        <v>64</v>
      </c>
      <c r="G8" s="23"/>
      <c r="H8" s="23"/>
    </row>
    <row r="9" spans="1:8" ht="23.25" customHeight="1" x14ac:dyDescent="0.25">
      <c r="A9" s="133" t="s">
        <v>38</v>
      </c>
      <c r="B9" s="185" t="s">
        <v>118</v>
      </c>
      <c r="C9" s="185"/>
      <c r="D9" s="16"/>
      <c r="E9" s="17" t="s">
        <v>121</v>
      </c>
      <c r="F9" s="77" t="s">
        <v>64</v>
      </c>
      <c r="G9" s="23"/>
      <c r="H9" s="23"/>
    </row>
    <row r="10" spans="1:8" ht="123" customHeight="1" x14ac:dyDescent="0.25">
      <c r="A10" s="133"/>
      <c r="B10" s="183" t="s">
        <v>136</v>
      </c>
      <c r="C10" s="184"/>
      <c r="D10" s="15" t="s">
        <v>138</v>
      </c>
      <c r="E10" s="129" t="s">
        <v>146</v>
      </c>
      <c r="F10" s="77">
        <v>340.83</v>
      </c>
      <c r="G10" s="23"/>
      <c r="H10" s="23"/>
    </row>
    <row r="11" spans="1:8" ht="6.75" customHeight="1" x14ac:dyDescent="0.25">
      <c r="A11" s="23"/>
      <c r="B11" s="23"/>
      <c r="C11" s="23"/>
      <c r="D11" s="38"/>
      <c r="E11" s="47"/>
      <c r="F11" s="47"/>
      <c r="G11" s="23"/>
      <c r="H11" s="23"/>
    </row>
    <row r="12" spans="1:8" ht="15.75" x14ac:dyDescent="0.25">
      <c r="A12" s="23"/>
      <c r="B12" s="23"/>
      <c r="C12" s="23"/>
      <c r="D12" s="23"/>
      <c r="E12" s="90" t="s">
        <v>79</v>
      </c>
      <c r="F12" s="40">
        <f>F10</f>
        <v>340.83</v>
      </c>
      <c r="G12" s="23"/>
      <c r="H12" s="23"/>
    </row>
    <row r="13" spans="1:8" ht="15.75" x14ac:dyDescent="0.25">
      <c r="A13" s="23"/>
      <c r="B13" s="23"/>
      <c r="C13" s="23"/>
      <c r="D13" s="23"/>
      <c r="E13" s="25" t="s">
        <v>67</v>
      </c>
      <c r="F13" s="49">
        <v>0.2</v>
      </c>
      <c r="G13" s="23"/>
      <c r="H13" s="23"/>
    </row>
    <row r="14" spans="1:8" ht="15.75" x14ac:dyDescent="0.25">
      <c r="A14" s="23"/>
      <c r="B14" s="23"/>
      <c r="C14" s="23"/>
      <c r="D14" s="23"/>
      <c r="E14" s="27" t="s">
        <v>78</v>
      </c>
      <c r="F14" s="40">
        <f>F13*F12+F12</f>
        <v>408.99599999999998</v>
      </c>
      <c r="G14" s="23"/>
      <c r="H14" s="23"/>
    </row>
    <row r="15" spans="1:8" ht="15.75" x14ac:dyDescent="0.25">
      <c r="A15" s="23"/>
      <c r="B15" s="23"/>
      <c r="C15" s="23"/>
      <c r="D15" s="23"/>
      <c r="E15" s="23"/>
      <c r="F15" s="23"/>
      <c r="G15" s="23"/>
      <c r="H15" s="23"/>
    </row>
    <row r="16" spans="1:8" ht="15.75" x14ac:dyDescent="0.25">
      <c r="A16" s="23"/>
      <c r="B16" s="23"/>
      <c r="C16" s="23"/>
      <c r="D16" s="23"/>
      <c r="E16" s="23"/>
      <c r="F16" s="23"/>
      <c r="G16" s="23"/>
      <c r="H16" s="23"/>
    </row>
    <row r="17" spans="1:8" ht="15.75" x14ac:dyDescent="0.25">
      <c r="A17" s="23"/>
      <c r="B17" s="23"/>
      <c r="C17" s="23"/>
      <c r="D17" s="23"/>
      <c r="E17" s="23"/>
      <c r="F17" s="23"/>
      <c r="G17" s="23"/>
      <c r="H17" s="23"/>
    </row>
    <row r="18" spans="1:8" ht="15.75" x14ac:dyDescent="0.25">
      <c r="A18" s="23"/>
      <c r="B18" s="23"/>
      <c r="C18" s="23"/>
      <c r="D18" s="23"/>
      <c r="E18" s="23"/>
      <c r="F18" s="23"/>
      <c r="G18" s="23"/>
      <c r="H18" s="23"/>
    </row>
    <row r="19" spans="1:8" ht="15.75" x14ac:dyDescent="0.25">
      <c r="A19" s="23"/>
      <c r="B19" s="23"/>
      <c r="C19" s="23"/>
      <c r="D19" s="23"/>
      <c r="E19" s="23"/>
      <c r="F19" s="23"/>
      <c r="G19" s="23"/>
      <c r="H19" s="23"/>
    </row>
  </sheetData>
  <mergeCells count="15">
    <mergeCell ref="A6:A8"/>
    <mergeCell ref="B6:C6"/>
    <mergeCell ref="B7:C7"/>
    <mergeCell ref="B8:C8"/>
    <mergeCell ref="A9:A10"/>
    <mergeCell ref="B9:C9"/>
    <mergeCell ref="B10:C10"/>
    <mergeCell ref="A1:F1"/>
    <mergeCell ref="F4:F5"/>
    <mergeCell ref="A2:F2"/>
    <mergeCell ref="A3:F3"/>
    <mergeCell ref="A4:A5"/>
    <mergeCell ref="B4:C5"/>
    <mergeCell ref="D4:D5"/>
    <mergeCell ref="E4:E5"/>
  </mergeCells>
  <printOptions horizontalCentered="1" verticalCentered="1"/>
  <pageMargins left="0.31496062992125984" right="0.31496062992125984"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3"/>
  <sheetViews>
    <sheetView topLeftCell="A10" zoomScale="70" zoomScaleNormal="70" workbookViewId="0">
      <selection activeCell="B15" sqref="B15"/>
    </sheetView>
  </sheetViews>
  <sheetFormatPr baseColWidth="10" defaultRowHeight="15" x14ac:dyDescent="0.25"/>
  <cols>
    <col min="1" max="1" width="23.28515625" customWidth="1"/>
    <col min="2" max="2" width="117.28515625" customWidth="1"/>
    <col min="3" max="3" width="48.28515625" customWidth="1"/>
    <col min="4" max="4" width="69.5703125" customWidth="1"/>
    <col min="5" max="5" width="24.140625" customWidth="1"/>
  </cols>
  <sheetData>
    <row r="1" spans="1:7" ht="58.5" customHeight="1" x14ac:dyDescent="0.25">
      <c r="A1" s="155" t="s">
        <v>141</v>
      </c>
      <c r="B1" s="156"/>
      <c r="C1" s="156"/>
      <c r="D1" s="156"/>
      <c r="E1" s="156"/>
    </row>
    <row r="2" spans="1:7" ht="27.75" customHeight="1" x14ac:dyDescent="0.25">
      <c r="A2" s="152" t="s">
        <v>96</v>
      </c>
      <c r="B2" s="153"/>
      <c r="C2" s="153"/>
      <c r="D2" s="153"/>
      <c r="E2" s="154"/>
    </row>
    <row r="3" spans="1:7" ht="18.75" x14ac:dyDescent="0.25">
      <c r="A3" s="148" t="s">
        <v>37</v>
      </c>
      <c r="B3" s="148"/>
      <c r="C3" s="148"/>
      <c r="D3" s="148"/>
      <c r="E3" s="148"/>
    </row>
    <row r="4" spans="1:7" ht="15.75" customHeight="1" x14ac:dyDescent="0.25">
      <c r="A4" s="135"/>
      <c r="B4" s="135" t="s">
        <v>0</v>
      </c>
      <c r="C4" s="135" t="s">
        <v>1</v>
      </c>
      <c r="D4" s="135" t="s">
        <v>2</v>
      </c>
      <c r="E4" s="135" t="s">
        <v>66</v>
      </c>
    </row>
    <row r="5" spans="1:7" ht="25.5" customHeight="1" x14ac:dyDescent="0.25">
      <c r="A5" s="135"/>
      <c r="B5" s="135"/>
      <c r="C5" s="135"/>
      <c r="D5" s="135"/>
      <c r="E5" s="135"/>
    </row>
    <row r="6" spans="1:7" ht="63.75" customHeight="1" x14ac:dyDescent="0.25">
      <c r="A6" s="151" t="s">
        <v>4</v>
      </c>
      <c r="B6" s="14" t="s">
        <v>69</v>
      </c>
      <c r="C6" s="14" t="s">
        <v>148</v>
      </c>
      <c r="D6" s="128" t="s">
        <v>144</v>
      </c>
      <c r="E6" s="45" t="s">
        <v>64</v>
      </c>
    </row>
    <row r="7" spans="1:7" ht="49.5" customHeight="1" x14ac:dyDescent="0.25">
      <c r="A7" s="151"/>
      <c r="B7" s="14" t="s">
        <v>95</v>
      </c>
      <c r="C7" s="14" t="s">
        <v>22</v>
      </c>
      <c r="D7" s="88" t="s">
        <v>128</v>
      </c>
      <c r="E7" s="45" t="s">
        <v>64</v>
      </c>
    </row>
    <row r="8" spans="1:7" ht="57" customHeight="1" x14ac:dyDescent="0.25">
      <c r="A8" s="151"/>
      <c r="B8" s="13" t="s">
        <v>94</v>
      </c>
      <c r="C8" s="14" t="s">
        <v>14</v>
      </c>
      <c r="D8" s="88" t="s">
        <v>120</v>
      </c>
      <c r="E8" s="45" t="s">
        <v>64</v>
      </c>
    </row>
    <row r="9" spans="1:7" ht="45.75" customHeight="1" x14ac:dyDescent="0.25">
      <c r="A9" s="157" t="s">
        <v>38</v>
      </c>
      <c r="B9" s="30" t="s">
        <v>135</v>
      </c>
      <c r="C9" s="15"/>
      <c r="D9" s="129" t="s">
        <v>144</v>
      </c>
      <c r="E9" s="109" t="s">
        <v>64</v>
      </c>
    </row>
    <row r="10" spans="1:7" ht="31.5" x14ac:dyDescent="0.25">
      <c r="A10" s="157"/>
      <c r="B10" s="30" t="s">
        <v>122</v>
      </c>
      <c r="C10" s="15"/>
      <c r="D10" s="82" t="s">
        <v>121</v>
      </c>
      <c r="E10" s="46">
        <v>1.2058823529411764</v>
      </c>
      <c r="F10" s="112"/>
      <c r="G10" s="112"/>
    </row>
    <row r="11" spans="1:7" ht="15.75" x14ac:dyDescent="0.25">
      <c r="A11" s="157"/>
      <c r="B11" s="30" t="s">
        <v>23</v>
      </c>
      <c r="C11" s="117"/>
      <c r="D11" s="118" t="s">
        <v>121</v>
      </c>
      <c r="E11" s="119" t="s">
        <v>64</v>
      </c>
      <c r="F11" s="113"/>
      <c r="G11" s="113"/>
    </row>
    <row r="12" spans="1:7" s="1" customFormat="1" ht="105.75" customHeight="1" x14ac:dyDescent="0.25">
      <c r="A12" s="157"/>
      <c r="B12" s="30" t="s">
        <v>149</v>
      </c>
      <c r="C12" s="15" t="s">
        <v>127</v>
      </c>
      <c r="D12" s="82" t="s">
        <v>121</v>
      </c>
      <c r="E12" s="46">
        <v>56.212134999999989</v>
      </c>
      <c r="F12" s="112"/>
      <c r="G12" s="112"/>
    </row>
    <row r="13" spans="1:7" s="1" customFormat="1" ht="36.75" customHeight="1" x14ac:dyDescent="0.25">
      <c r="A13" s="157"/>
      <c r="B13" s="30" t="s">
        <v>151</v>
      </c>
      <c r="C13" s="44"/>
      <c r="D13" s="44" t="s">
        <v>121</v>
      </c>
      <c r="E13" s="46" t="s">
        <v>64</v>
      </c>
    </row>
    <row r="14" spans="1:7" s="1" customFormat="1" ht="54.75" customHeight="1" x14ac:dyDescent="0.25">
      <c r="A14" s="157"/>
      <c r="B14" s="30" t="s">
        <v>152</v>
      </c>
      <c r="C14" s="15"/>
      <c r="D14" s="44" t="s">
        <v>121</v>
      </c>
      <c r="E14" s="46" t="s">
        <v>64</v>
      </c>
    </row>
    <row r="15" spans="1:7" s="1" customFormat="1" ht="246" customHeight="1" x14ac:dyDescent="0.25">
      <c r="A15" s="157"/>
      <c r="B15" s="15" t="s">
        <v>159</v>
      </c>
      <c r="C15" s="15" t="s">
        <v>105</v>
      </c>
      <c r="D15" s="129" t="s">
        <v>145</v>
      </c>
      <c r="E15" s="46" t="s">
        <v>64</v>
      </c>
    </row>
    <row r="16" spans="1:7" ht="5.25" customHeight="1" x14ac:dyDescent="0.25">
      <c r="A16" s="23"/>
      <c r="B16" s="23"/>
      <c r="C16" s="23"/>
      <c r="D16" s="38"/>
      <c r="E16" s="47"/>
      <c r="F16" s="2"/>
    </row>
    <row r="17" spans="1:6" ht="86.25" customHeight="1" x14ac:dyDescent="0.25">
      <c r="A17" s="126" t="s">
        <v>76</v>
      </c>
      <c r="B17" s="36" t="s">
        <v>70</v>
      </c>
      <c r="C17" s="36"/>
      <c r="D17" s="37" t="s">
        <v>121</v>
      </c>
      <c r="E17" s="48">
        <v>110.26697000000001</v>
      </c>
    </row>
    <row r="18" spans="1:6" ht="15.75" x14ac:dyDescent="0.25">
      <c r="A18" s="23"/>
      <c r="B18" s="23"/>
      <c r="C18" s="23"/>
      <c r="D18" s="38"/>
      <c r="E18" s="47"/>
      <c r="F18" s="2"/>
    </row>
    <row r="19" spans="1:6" ht="15.75" x14ac:dyDescent="0.25">
      <c r="A19" s="23"/>
      <c r="B19" s="23"/>
      <c r="C19" s="23"/>
      <c r="D19" s="90" t="s">
        <v>79</v>
      </c>
      <c r="E19" s="40">
        <f>SUM(E9:E15)</f>
        <v>57.418017352941163</v>
      </c>
    </row>
    <row r="20" spans="1:6" ht="15.75" x14ac:dyDescent="0.25">
      <c r="A20" s="23"/>
      <c r="B20" s="23"/>
      <c r="C20" s="23"/>
      <c r="D20" s="90" t="s">
        <v>88</v>
      </c>
      <c r="E20" s="40">
        <f>E19+E17</f>
        <v>167.68498735294116</v>
      </c>
    </row>
    <row r="21" spans="1:6" ht="15.75" x14ac:dyDescent="0.25">
      <c r="A21" s="23"/>
      <c r="B21" s="23"/>
      <c r="C21" s="23"/>
      <c r="D21" s="91" t="s">
        <v>67</v>
      </c>
      <c r="E21" s="49">
        <v>0.2</v>
      </c>
    </row>
    <row r="22" spans="1:6" ht="15.75" x14ac:dyDescent="0.25">
      <c r="A22" s="23"/>
      <c r="B22" s="23"/>
      <c r="C22" s="23"/>
      <c r="D22" s="27" t="s">
        <v>78</v>
      </c>
      <c r="E22" s="40">
        <f>E21*E19+E19</f>
        <v>68.901620823529399</v>
      </c>
    </row>
    <row r="23" spans="1:6" ht="15.75" x14ac:dyDescent="0.25">
      <c r="A23" s="23"/>
      <c r="B23" s="23"/>
      <c r="C23" s="23"/>
      <c r="D23" s="27" t="s">
        <v>89</v>
      </c>
      <c r="E23" s="40">
        <f>E22+E17</f>
        <v>179.16859082352943</v>
      </c>
    </row>
  </sheetData>
  <mergeCells count="10">
    <mergeCell ref="A6:A8"/>
    <mergeCell ref="A9:A15"/>
    <mergeCell ref="A4:A5"/>
    <mergeCell ref="B4:B5"/>
    <mergeCell ref="C4:C5"/>
    <mergeCell ref="D4:D5"/>
    <mergeCell ref="A2:E2"/>
    <mergeCell ref="A3:E3"/>
    <mergeCell ref="E4:E5"/>
    <mergeCell ref="A1:E1"/>
  </mergeCells>
  <printOptions horizontalCentered="1" verticalCentered="1"/>
  <pageMargins left="0.31496062992125984" right="0.31496062992125984" top="0.74803149606299213" bottom="0.35433070866141736"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61"/>
  <sheetViews>
    <sheetView topLeftCell="A13" zoomScale="70" zoomScaleNormal="70" workbookViewId="0">
      <selection activeCell="B13" sqref="B13:C13"/>
    </sheetView>
  </sheetViews>
  <sheetFormatPr baseColWidth="10" defaultRowHeight="15.75" x14ac:dyDescent="0.25"/>
  <cols>
    <col min="1" max="1" width="22.7109375" customWidth="1"/>
    <col min="2" max="2" width="53.5703125" customWidth="1"/>
    <col min="3" max="3" width="68" customWidth="1"/>
    <col min="4" max="4" width="50.140625" customWidth="1"/>
    <col min="5" max="5" width="58.42578125" customWidth="1"/>
    <col min="6" max="6" width="11.140625" style="54" customWidth="1"/>
    <col min="7" max="7" width="11.28515625" style="54" customWidth="1"/>
    <col min="8" max="8" width="11.7109375" style="54" customWidth="1"/>
    <col min="9" max="16384" width="11.42578125" style="1"/>
  </cols>
  <sheetData>
    <row r="1" spans="1:8" ht="28.5" x14ac:dyDescent="0.45">
      <c r="A1" s="165" t="s">
        <v>39</v>
      </c>
      <c r="B1" s="165"/>
      <c r="C1" s="165"/>
      <c r="D1" s="165"/>
      <c r="E1" s="165"/>
      <c r="F1" s="165"/>
      <c r="G1" s="165"/>
      <c r="H1" s="165"/>
    </row>
    <row r="2" spans="1:8" ht="27.75" customHeight="1" x14ac:dyDescent="0.25">
      <c r="A2" s="187" t="s">
        <v>92</v>
      </c>
      <c r="B2" s="187"/>
      <c r="C2" s="187"/>
      <c r="D2" s="187"/>
      <c r="E2" s="187"/>
      <c r="F2" s="187"/>
      <c r="G2" s="187"/>
      <c r="H2" s="187"/>
    </row>
    <row r="3" spans="1:8" ht="18.75" customHeight="1" x14ac:dyDescent="0.25">
      <c r="A3" s="148" t="s">
        <v>37</v>
      </c>
      <c r="B3" s="148"/>
      <c r="C3" s="148"/>
      <c r="D3" s="148"/>
      <c r="E3" s="148"/>
      <c r="F3" s="148"/>
      <c r="G3" s="148"/>
      <c r="H3" s="148"/>
    </row>
    <row r="4" spans="1:8" ht="33.75" customHeight="1" x14ac:dyDescent="0.25">
      <c r="A4" s="173"/>
      <c r="B4" s="176" t="s">
        <v>0</v>
      </c>
      <c r="C4" s="177"/>
      <c r="D4" s="134" t="s">
        <v>1</v>
      </c>
      <c r="E4" s="188" t="s">
        <v>2</v>
      </c>
      <c r="F4" s="149" t="s">
        <v>63</v>
      </c>
      <c r="G4" s="149"/>
      <c r="H4" s="149"/>
    </row>
    <row r="5" spans="1:8" ht="24.75" customHeight="1" x14ac:dyDescent="0.25">
      <c r="A5" s="173"/>
      <c r="B5" s="178"/>
      <c r="C5" s="179"/>
      <c r="D5" s="134"/>
      <c r="E5" s="188"/>
      <c r="F5" s="32" t="s">
        <v>13</v>
      </c>
      <c r="G5" s="32" t="s">
        <v>33</v>
      </c>
      <c r="H5" s="32" t="s">
        <v>34</v>
      </c>
    </row>
    <row r="6" spans="1:8" ht="64.5" customHeight="1" x14ac:dyDescent="0.25">
      <c r="A6" s="170" t="s">
        <v>4</v>
      </c>
      <c r="B6" s="174" t="s">
        <v>69</v>
      </c>
      <c r="C6" s="175"/>
      <c r="D6" s="128" t="s">
        <v>148</v>
      </c>
      <c r="E6" s="128" t="s">
        <v>144</v>
      </c>
      <c r="F6" s="192" t="s">
        <v>64</v>
      </c>
      <c r="G6" s="193"/>
      <c r="H6" s="194"/>
    </row>
    <row r="7" spans="1:8" ht="48.75" customHeight="1" x14ac:dyDescent="0.25">
      <c r="A7" s="171"/>
      <c r="B7" s="168" t="s">
        <v>93</v>
      </c>
      <c r="C7" s="169"/>
      <c r="D7" s="14" t="s">
        <v>22</v>
      </c>
      <c r="E7" s="88" t="s">
        <v>128</v>
      </c>
      <c r="F7" s="192" t="s">
        <v>64</v>
      </c>
      <c r="G7" s="193"/>
      <c r="H7" s="194"/>
    </row>
    <row r="8" spans="1:8" ht="54" customHeight="1" x14ac:dyDescent="0.25">
      <c r="A8" s="172"/>
      <c r="B8" s="168" t="s">
        <v>94</v>
      </c>
      <c r="C8" s="169"/>
      <c r="D8" s="14" t="s">
        <v>14</v>
      </c>
      <c r="E8" s="88" t="s">
        <v>120</v>
      </c>
      <c r="F8" s="192" t="s">
        <v>64</v>
      </c>
      <c r="G8" s="193"/>
      <c r="H8" s="194"/>
    </row>
    <row r="9" spans="1:8" ht="48.75" customHeight="1" x14ac:dyDescent="0.25">
      <c r="A9" s="180" t="s">
        <v>52</v>
      </c>
      <c r="B9" s="166" t="s">
        <v>125</v>
      </c>
      <c r="C9" s="167"/>
      <c r="D9" s="15"/>
      <c r="E9" s="129" t="s">
        <v>144</v>
      </c>
      <c r="F9" s="189" t="s">
        <v>64</v>
      </c>
      <c r="G9" s="190"/>
      <c r="H9" s="191"/>
    </row>
    <row r="10" spans="1:8" ht="39" customHeight="1" x14ac:dyDescent="0.25">
      <c r="A10" s="181"/>
      <c r="B10" s="166" t="s">
        <v>122</v>
      </c>
      <c r="C10" s="167"/>
      <c r="D10" s="15"/>
      <c r="E10" s="86" t="s">
        <v>121</v>
      </c>
      <c r="F10" s="46">
        <v>0.65916398713826363</v>
      </c>
      <c r="G10" s="46">
        <v>0.65916398713826363</v>
      </c>
      <c r="H10" s="46">
        <v>0.65916398713826363</v>
      </c>
    </row>
    <row r="11" spans="1:8" ht="97.5" customHeight="1" x14ac:dyDescent="0.25">
      <c r="A11" s="181"/>
      <c r="B11" s="166" t="s">
        <v>153</v>
      </c>
      <c r="C11" s="167"/>
      <c r="D11" s="15" t="s">
        <v>127</v>
      </c>
      <c r="E11" s="86" t="s">
        <v>121</v>
      </c>
      <c r="F11" s="46">
        <v>38.906839999999988</v>
      </c>
      <c r="G11" s="46">
        <v>38.906839999999988</v>
      </c>
      <c r="H11" s="46">
        <v>38.906839999999988</v>
      </c>
    </row>
    <row r="12" spans="1:8" ht="34.5" customHeight="1" x14ac:dyDescent="0.25">
      <c r="A12" s="181"/>
      <c r="B12" s="166" t="s">
        <v>151</v>
      </c>
      <c r="C12" s="167"/>
      <c r="D12" s="16"/>
      <c r="E12" s="85" t="s">
        <v>121</v>
      </c>
      <c r="F12" s="189" t="s">
        <v>64</v>
      </c>
      <c r="G12" s="190"/>
      <c r="H12" s="191"/>
    </row>
    <row r="13" spans="1:8" ht="230.25" customHeight="1" x14ac:dyDescent="0.25">
      <c r="A13" s="181"/>
      <c r="B13" s="186" t="s">
        <v>159</v>
      </c>
      <c r="C13" s="186"/>
      <c r="D13" s="15" t="s">
        <v>105</v>
      </c>
      <c r="E13" s="129" t="s">
        <v>145</v>
      </c>
      <c r="F13" s="189" t="s">
        <v>64</v>
      </c>
      <c r="G13" s="190"/>
      <c r="H13" s="191"/>
    </row>
    <row r="14" spans="1:8" ht="26.25" customHeight="1" x14ac:dyDescent="0.25">
      <c r="A14" s="181"/>
      <c r="B14" s="183" t="s">
        <v>118</v>
      </c>
      <c r="C14" s="184"/>
      <c r="D14" s="16"/>
      <c r="E14" s="86" t="s">
        <v>121</v>
      </c>
      <c r="F14" s="189" t="s">
        <v>64</v>
      </c>
      <c r="G14" s="190"/>
      <c r="H14" s="191"/>
    </row>
    <row r="15" spans="1:8" ht="39.75" customHeight="1" x14ac:dyDescent="0.25">
      <c r="A15" s="181"/>
      <c r="B15" s="185" t="s">
        <v>126</v>
      </c>
      <c r="C15" s="185"/>
      <c r="D15" s="15"/>
      <c r="E15" s="86" t="s">
        <v>121</v>
      </c>
      <c r="F15" s="46">
        <v>2.5836012861736335</v>
      </c>
      <c r="G15" s="46">
        <v>2.5836012861736335</v>
      </c>
      <c r="H15" s="46">
        <v>2.5836012861736335</v>
      </c>
    </row>
    <row r="16" spans="1:8" ht="60.75" customHeight="1" x14ac:dyDescent="0.25">
      <c r="A16" s="182"/>
      <c r="B16" s="183" t="s">
        <v>91</v>
      </c>
      <c r="C16" s="184"/>
      <c r="D16" s="15" t="s">
        <v>24</v>
      </c>
      <c r="E16" s="85" t="s">
        <v>129</v>
      </c>
      <c r="F16" s="46">
        <v>59.261186391696242</v>
      </c>
      <c r="G16" s="46">
        <v>76.956016993488277</v>
      </c>
      <c r="H16" s="46">
        <v>213.49372555065648</v>
      </c>
    </row>
    <row r="17" spans="1:8" customFormat="1" ht="6.75" customHeight="1" x14ac:dyDescent="0.25">
      <c r="D17" s="38"/>
      <c r="E17" s="35"/>
      <c r="F17" s="47"/>
      <c r="G17" s="47"/>
      <c r="H17" s="24"/>
    </row>
    <row r="18" spans="1:8" customFormat="1" ht="96.75" customHeight="1" x14ac:dyDescent="0.25">
      <c r="A18" s="126" t="s">
        <v>76</v>
      </c>
      <c r="B18" s="158" t="s">
        <v>70</v>
      </c>
      <c r="C18" s="159"/>
      <c r="D18" s="36"/>
      <c r="E18" s="37" t="s">
        <v>121</v>
      </c>
      <c r="F18" s="48">
        <v>110.26697000000001</v>
      </c>
      <c r="G18" s="48">
        <v>110.26697000000001</v>
      </c>
      <c r="H18" s="48">
        <v>110.26697000000001</v>
      </c>
    </row>
    <row r="19" spans="1:8" customFormat="1" ht="6.75" customHeight="1" x14ac:dyDescent="0.25">
      <c r="E19" s="38"/>
      <c r="F19" s="47"/>
      <c r="G19" s="47"/>
      <c r="H19" s="47"/>
    </row>
    <row r="20" spans="1:8" customFormat="1" x14ac:dyDescent="0.25">
      <c r="E20" s="90" t="s">
        <v>79</v>
      </c>
      <c r="F20" s="40">
        <f>SUM(F10:F16)</f>
        <v>101.41079166500813</v>
      </c>
      <c r="G20" s="40">
        <f>SUM(G10:G16)</f>
        <v>119.10562226680017</v>
      </c>
      <c r="H20" s="40">
        <f t="shared" ref="H20" si="0">SUM(H10:H16)</f>
        <v>255.64333082396837</v>
      </c>
    </row>
    <row r="21" spans="1:8" customFormat="1" ht="31.5" x14ac:dyDescent="0.25">
      <c r="E21" s="90" t="s">
        <v>88</v>
      </c>
      <c r="F21" s="40">
        <f>F20+F18</f>
        <v>211.67776166500815</v>
      </c>
      <c r="G21" s="40">
        <f t="shared" ref="G21:H21" si="1">G20+G18</f>
        <v>229.37259226680018</v>
      </c>
      <c r="H21" s="40">
        <f t="shared" si="1"/>
        <v>365.91030082396838</v>
      </c>
    </row>
    <row r="22" spans="1:8" customFormat="1" x14ac:dyDescent="0.25">
      <c r="E22" s="91" t="s">
        <v>67</v>
      </c>
      <c r="F22" s="49">
        <v>0.2</v>
      </c>
      <c r="G22" s="49">
        <f t="shared" ref="G22" si="2">0.2</f>
        <v>0.2</v>
      </c>
      <c r="H22" s="49">
        <v>0.1</v>
      </c>
    </row>
    <row r="23" spans="1:8" customFormat="1" ht="21" customHeight="1" x14ac:dyDescent="0.25">
      <c r="E23" s="27" t="s">
        <v>78</v>
      </c>
      <c r="F23" s="40">
        <f>F22*F20+F20</f>
        <v>121.69294999800977</v>
      </c>
      <c r="G23" s="40">
        <f t="shared" ref="G23:H23" si="3">G22*G20+G20</f>
        <v>142.9267467201602</v>
      </c>
      <c r="H23" s="40">
        <f t="shared" si="3"/>
        <v>281.20766390636521</v>
      </c>
    </row>
    <row r="24" spans="1:8" customFormat="1" ht="21" customHeight="1" x14ac:dyDescent="0.25">
      <c r="E24" s="27" t="s">
        <v>89</v>
      </c>
      <c r="F24" s="40">
        <f>F23+F18</f>
        <v>231.95991999800978</v>
      </c>
      <c r="G24" s="40">
        <f t="shared" ref="G24:H24" si="4">G23+G18</f>
        <v>253.19371672016021</v>
      </c>
      <c r="H24" s="40">
        <f t="shared" si="4"/>
        <v>391.47463390636523</v>
      </c>
    </row>
    <row r="25" spans="1:8" customFormat="1" ht="21" customHeight="1" x14ac:dyDescent="0.25">
      <c r="E25" s="41"/>
      <c r="F25" s="42"/>
      <c r="G25" s="42"/>
      <c r="H25" s="42"/>
    </row>
    <row r="26" spans="1:8" customFormat="1" ht="21" customHeight="1" x14ac:dyDescent="0.25">
      <c r="E26" s="41"/>
      <c r="F26" s="42"/>
      <c r="G26" s="42"/>
      <c r="H26" s="42"/>
    </row>
    <row r="27" spans="1:8" customFormat="1" ht="21" customHeight="1" x14ac:dyDescent="0.25">
      <c r="E27" s="41"/>
      <c r="F27" s="42"/>
      <c r="G27" s="42"/>
      <c r="H27" s="42"/>
    </row>
    <row r="28" spans="1:8" customFormat="1" ht="21" customHeight="1" x14ac:dyDescent="0.25">
      <c r="E28" s="41"/>
      <c r="F28" s="42"/>
      <c r="G28" s="42"/>
      <c r="H28" s="42"/>
    </row>
    <row r="29" spans="1:8" customFormat="1" ht="21" customHeight="1" x14ac:dyDescent="0.25">
      <c r="E29" s="41"/>
      <c r="F29" s="42"/>
      <c r="G29" s="42"/>
      <c r="H29" s="42"/>
    </row>
    <row r="30" spans="1:8" customFormat="1" ht="21" customHeight="1" x14ac:dyDescent="0.25">
      <c r="E30" s="41"/>
      <c r="F30" s="42"/>
      <c r="G30" s="42"/>
      <c r="H30" s="42"/>
    </row>
    <row r="31" spans="1:8" s="3" customFormat="1" ht="21" x14ac:dyDescent="0.35">
      <c r="A31" s="11" t="s">
        <v>59</v>
      </c>
      <c r="B31" s="12"/>
      <c r="C31" s="12"/>
      <c r="D31" s="12"/>
      <c r="E31" s="34"/>
      <c r="F31" s="47"/>
      <c r="G31" s="47"/>
      <c r="H31" s="47"/>
    </row>
    <row r="32" spans="1:8" x14ac:dyDescent="0.25">
      <c r="A32" s="9"/>
      <c r="B32" s="9"/>
      <c r="C32" s="9"/>
      <c r="D32" s="54"/>
      <c r="E32" s="54"/>
      <c r="G32" s="1"/>
      <c r="H32" s="1"/>
    </row>
    <row r="33" spans="1:8" ht="15" customHeight="1" x14ac:dyDescent="0.25">
      <c r="A33" s="160" t="s">
        <v>28</v>
      </c>
      <c r="B33" s="160"/>
      <c r="C33" s="160"/>
      <c r="D33" s="54"/>
      <c r="E33" s="54"/>
      <c r="G33" s="1"/>
      <c r="H33" s="1"/>
    </row>
    <row r="34" spans="1:8" x14ac:dyDescent="0.25">
      <c r="A34" s="163" t="s">
        <v>8</v>
      </c>
      <c r="B34" s="92" t="s">
        <v>27</v>
      </c>
      <c r="C34" s="92" t="s">
        <v>7</v>
      </c>
      <c r="D34" s="54"/>
      <c r="E34" s="54"/>
      <c r="G34" s="1"/>
      <c r="H34" s="1"/>
    </row>
    <row r="35" spans="1:8" ht="32.25" customHeight="1" x14ac:dyDescent="0.25">
      <c r="A35" s="164"/>
      <c r="B35" s="92" t="s">
        <v>87</v>
      </c>
      <c r="C35" s="92" t="s">
        <v>87</v>
      </c>
      <c r="D35" s="54"/>
      <c r="E35" s="54"/>
      <c r="G35" s="1"/>
      <c r="H35" s="1"/>
    </row>
    <row r="36" spans="1:8" x14ac:dyDescent="0.25">
      <c r="A36" s="93" t="s">
        <v>110</v>
      </c>
      <c r="B36" s="93" t="s">
        <v>3</v>
      </c>
      <c r="C36" s="93" t="s">
        <v>3</v>
      </c>
      <c r="D36" s="54"/>
      <c r="E36" s="54"/>
      <c r="G36" s="1"/>
      <c r="H36" s="1"/>
    </row>
    <row r="37" spans="1:8" x14ac:dyDescent="0.25">
      <c r="A37" s="93" t="s">
        <v>111</v>
      </c>
      <c r="B37" s="94" t="s">
        <v>9</v>
      </c>
      <c r="C37" s="95" t="s">
        <v>5</v>
      </c>
      <c r="D37" s="54"/>
      <c r="E37" s="54"/>
      <c r="G37" s="1"/>
      <c r="H37" s="1"/>
    </row>
    <row r="38" spans="1:8" ht="32.25" customHeight="1" x14ac:dyDescent="0.25">
      <c r="A38" s="96" t="s">
        <v>84</v>
      </c>
      <c r="B38" s="97" t="s">
        <v>80</v>
      </c>
      <c r="C38" s="95" t="s">
        <v>5</v>
      </c>
      <c r="D38" s="54"/>
      <c r="E38" s="54"/>
      <c r="G38" s="1"/>
      <c r="H38" s="1"/>
    </row>
    <row r="39" spans="1:8" ht="30" x14ac:dyDescent="0.25">
      <c r="A39" s="96" t="s">
        <v>85</v>
      </c>
      <c r="B39" s="97" t="s">
        <v>81</v>
      </c>
      <c r="C39" s="95" t="s">
        <v>5</v>
      </c>
      <c r="D39" s="54"/>
      <c r="E39" s="54"/>
      <c r="G39" s="1"/>
      <c r="H39" s="1"/>
    </row>
    <row r="40" spans="1:8" ht="30" x14ac:dyDescent="0.25">
      <c r="A40" s="96" t="s">
        <v>86</v>
      </c>
      <c r="B40" s="97" t="s">
        <v>80</v>
      </c>
      <c r="C40" s="95" t="s">
        <v>5</v>
      </c>
      <c r="D40" s="54"/>
      <c r="E40" s="54"/>
      <c r="G40" s="1"/>
      <c r="H40" s="1"/>
    </row>
    <row r="41" spans="1:8" x14ac:dyDescent="0.25">
      <c r="A41" s="9"/>
      <c r="B41" s="9"/>
      <c r="C41" s="9"/>
      <c r="D41" s="54"/>
      <c r="E41" s="54"/>
      <c r="G41" s="1"/>
      <c r="H41" s="1"/>
    </row>
    <row r="42" spans="1:8" ht="15" customHeight="1" x14ac:dyDescent="0.25">
      <c r="A42" s="161" t="s">
        <v>29</v>
      </c>
      <c r="B42" s="162"/>
      <c r="C42" s="162"/>
      <c r="D42" s="54"/>
      <c r="E42" s="54"/>
      <c r="G42" s="1"/>
      <c r="H42" s="1"/>
    </row>
    <row r="43" spans="1:8" x14ac:dyDescent="0.25">
      <c r="A43" s="163" t="s">
        <v>8</v>
      </c>
      <c r="B43" s="92" t="s">
        <v>27</v>
      </c>
      <c r="C43" s="92" t="s">
        <v>7</v>
      </c>
      <c r="D43" s="54"/>
      <c r="E43" s="54"/>
      <c r="G43" s="1"/>
      <c r="H43" s="1"/>
    </row>
    <row r="44" spans="1:8" ht="35.25" customHeight="1" x14ac:dyDescent="0.25">
      <c r="A44" s="164"/>
      <c r="B44" s="92" t="s">
        <v>87</v>
      </c>
      <c r="C44" s="92" t="s">
        <v>87</v>
      </c>
      <c r="D44" s="54"/>
      <c r="E44" s="54"/>
      <c r="G44" s="1"/>
      <c r="H44" s="1"/>
    </row>
    <row r="45" spans="1:8" x14ac:dyDescent="0.25">
      <c r="A45" s="93" t="s">
        <v>110</v>
      </c>
      <c r="B45" s="98" t="s">
        <v>3</v>
      </c>
      <c r="C45" s="93" t="s">
        <v>3</v>
      </c>
      <c r="D45" s="54"/>
      <c r="E45" s="54"/>
      <c r="G45" s="1"/>
      <c r="H45" s="1"/>
    </row>
    <row r="46" spans="1:8" x14ac:dyDescent="0.25">
      <c r="A46" s="93" t="s">
        <v>111</v>
      </c>
      <c r="B46" s="94" t="s">
        <v>82</v>
      </c>
      <c r="C46" s="95" t="s">
        <v>5</v>
      </c>
      <c r="D46" s="54"/>
      <c r="E46" s="54"/>
      <c r="G46" s="1"/>
      <c r="H46" s="1"/>
    </row>
    <row r="47" spans="1:8" ht="30" x14ac:dyDescent="0.25">
      <c r="A47" s="96" t="s">
        <v>84</v>
      </c>
      <c r="B47" s="97" t="s">
        <v>83</v>
      </c>
      <c r="C47" s="95" t="s">
        <v>5</v>
      </c>
      <c r="D47" s="54"/>
      <c r="E47" s="54"/>
      <c r="G47" s="1"/>
      <c r="H47" s="1"/>
    </row>
    <row r="48" spans="1:8" ht="30" x14ac:dyDescent="0.25">
      <c r="A48" s="96" t="s">
        <v>85</v>
      </c>
      <c r="B48" s="97" t="s">
        <v>83</v>
      </c>
      <c r="C48" s="95" t="s">
        <v>5</v>
      </c>
      <c r="D48" s="54"/>
      <c r="E48" s="54"/>
      <c r="G48" s="1"/>
      <c r="H48" s="1"/>
    </row>
    <row r="49" spans="1:8" ht="30" x14ac:dyDescent="0.25">
      <c r="A49" s="96" t="s">
        <v>86</v>
      </c>
      <c r="B49" s="97" t="s">
        <v>83</v>
      </c>
      <c r="C49" s="95" t="s">
        <v>5</v>
      </c>
      <c r="D49" s="54"/>
      <c r="E49" s="54"/>
      <c r="G49" s="1"/>
      <c r="H49" s="1"/>
    </row>
    <row r="50" spans="1:8" x14ac:dyDescent="0.25">
      <c r="A50" s="9"/>
      <c r="B50" s="9"/>
      <c r="C50" s="9"/>
      <c r="D50" s="54"/>
      <c r="E50" s="54"/>
      <c r="G50" s="1"/>
      <c r="H50" s="1"/>
    </row>
    <row r="51" spans="1:8" ht="15" customHeight="1" x14ac:dyDescent="0.25">
      <c r="A51" s="161" t="s">
        <v>90</v>
      </c>
      <c r="B51" s="162"/>
      <c r="C51" s="162"/>
      <c r="D51" s="54"/>
      <c r="E51" s="54"/>
      <c r="G51" s="1"/>
      <c r="H51" s="1"/>
    </row>
    <row r="52" spans="1:8" x14ac:dyDescent="0.25">
      <c r="A52" s="163" t="s">
        <v>8</v>
      </c>
      <c r="B52" s="92" t="s">
        <v>27</v>
      </c>
      <c r="C52" s="92" t="s">
        <v>7</v>
      </c>
      <c r="D52" s="54"/>
      <c r="E52" s="54"/>
      <c r="G52" s="1"/>
      <c r="H52" s="1"/>
    </row>
    <row r="53" spans="1:8" ht="33" customHeight="1" x14ac:dyDescent="0.25">
      <c r="A53" s="164"/>
      <c r="B53" s="92" t="s">
        <v>87</v>
      </c>
      <c r="C53" s="92" t="s">
        <v>87</v>
      </c>
      <c r="D53" s="54"/>
      <c r="E53" s="54"/>
      <c r="G53" s="1"/>
      <c r="H53" s="1"/>
    </row>
    <row r="54" spans="1:8" x14ac:dyDescent="0.25">
      <c r="A54" s="93" t="s">
        <v>110</v>
      </c>
      <c r="B54" s="98" t="s">
        <v>3</v>
      </c>
      <c r="C54" s="93" t="s">
        <v>3</v>
      </c>
      <c r="D54" s="54"/>
      <c r="E54" s="54"/>
      <c r="G54" s="1"/>
      <c r="H54" s="1"/>
    </row>
    <row r="55" spans="1:8" x14ac:dyDescent="0.25">
      <c r="A55" s="93" t="s">
        <v>111</v>
      </c>
      <c r="B55" s="97" t="s">
        <v>80</v>
      </c>
      <c r="C55" s="95" t="s">
        <v>5</v>
      </c>
      <c r="D55" s="54"/>
      <c r="E55" s="54"/>
      <c r="G55" s="1"/>
      <c r="H55" s="1"/>
    </row>
    <row r="56" spans="1:8" ht="30" x14ac:dyDescent="0.25">
      <c r="A56" s="96" t="s">
        <v>84</v>
      </c>
      <c r="B56" s="97" t="s">
        <v>83</v>
      </c>
      <c r="C56" s="95" t="s">
        <v>5</v>
      </c>
      <c r="D56" s="54"/>
      <c r="E56" s="54"/>
      <c r="G56" s="1"/>
      <c r="H56" s="1"/>
    </row>
    <row r="57" spans="1:8" x14ac:dyDescent="0.25">
      <c r="A57" s="96" t="s">
        <v>18</v>
      </c>
      <c r="B57" s="97" t="s">
        <v>17</v>
      </c>
      <c r="C57" s="95" t="s">
        <v>5</v>
      </c>
      <c r="D57" s="54"/>
      <c r="E57" s="54"/>
      <c r="G57" s="1"/>
      <c r="H57" s="1"/>
    </row>
    <row r="58" spans="1:8" x14ac:dyDescent="0.25">
      <c r="A58" s="96" t="s">
        <v>77</v>
      </c>
      <c r="B58" s="97" t="s">
        <v>17</v>
      </c>
      <c r="C58" s="95" t="s">
        <v>5</v>
      </c>
      <c r="D58" s="54"/>
      <c r="E58" s="54"/>
      <c r="G58" s="1"/>
      <c r="H58" s="1"/>
    </row>
    <row r="59" spans="1:8" x14ac:dyDescent="0.25">
      <c r="A59" s="99"/>
      <c r="B59" s="99"/>
      <c r="C59" s="99"/>
      <c r="D59" s="54"/>
      <c r="E59" s="54"/>
      <c r="G59" s="1"/>
      <c r="H59" s="1"/>
    </row>
    <row r="60" spans="1:8" x14ac:dyDescent="0.25">
      <c r="A60" s="100" t="s">
        <v>113</v>
      </c>
      <c r="B60" s="9"/>
      <c r="C60" s="9"/>
      <c r="D60" s="54"/>
      <c r="E60" s="54"/>
      <c r="G60" s="1"/>
      <c r="H60" s="1"/>
    </row>
    <row r="61" spans="1:8" x14ac:dyDescent="0.25">
      <c r="D61" s="54"/>
      <c r="E61" s="54"/>
      <c r="G61" s="1"/>
      <c r="H61" s="1"/>
    </row>
  </sheetData>
  <mergeCells count="35">
    <mergeCell ref="F12:H12"/>
    <mergeCell ref="F13:H13"/>
    <mergeCell ref="F14:H14"/>
    <mergeCell ref="F6:H6"/>
    <mergeCell ref="F7:H7"/>
    <mergeCell ref="F8:H8"/>
    <mergeCell ref="F9:H9"/>
    <mergeCell ref="F4:H4"/>
    <mergeCell ref="A2:H2"/>
    <mergeCell ref="A3:H3"/>
    <mergeCell ref="B8:C8"/>
    <mergeCell ref="E4:E5"/>
    <mergeCell ref="A1:H1"/>
    <mergeCell ref="B10:C10"/>
    <mergeCell ref="B7:C7"/>
    <mergeCell ref="A6:A8"/>
    <mergeCell ref="A4:A5"/>
    <mergeCell ref="D4:D5"/>
    <mergeCell ref="B6:C6"/>
    <mergeCell ref="B4:C5"/>
    <mergeCell ref="B9:C9"/>
    <mergeCell ref="A9:A16"/>
    <mergeCell ref="B12:C12"/>
    <mergeCell ref="B11:C11"/>
    <mergeCell ref="B16:C16"/>
    <mergeCell ref="B15:C15"/>
    <mergeCell ref="B13:C13"/>
    <mergeCell ref="B14:C14"/>
    <mergeCell ref="B18:C18"/>
    <mergeCell ref="A33:C33"/>
    <mergeCell ref="A51:C51"/>
    <mergeCell ref="A42:C42"/>
    <mergeCell ref="A52:A53"/>
    <mergeCell ref="A43:A44"/>
    <mergeCell ref="A34:A35"/>
  </mergeCells>
  <printOptions horizontalCentered="1" verticalCentered="1"/>
  <pageMargins left="0.23622047244094491" right="0.23622047244094491" top="0.35433070866141736" bottom="0.35433070866141736" header="0.31496062992125984" footer="0.31496062992125984"/>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63"/>
  <sheetViews>
    <sheetView topLeftCell="A10" zoomScale="70" zoomScaleNormal="70" workbookViewId="0">
      <selection activeCell="B13" sqref="B13:C13"/>
    </sheetView>
  </sheetViews>
  <sheetFormatPr baseColWidth="10" defaultRowHeight="15" x14ac:dyDescent="0.25"/>
  <cols>
    <col min="1" max="1" width="21" customWidth="1"/>
    <col min="2" max="2" width="73" customWidth="1"/>
    <col min="3" max="3" width="62.28515625" customWidth="1"/>
    <col min="4" max="4" width="60.85546875" customWidth="1"/>
    <col min="5" max="5" width="65.28515625" customWidth="1"/>
    <col min="6" max="16384" width="11.42578125" style="1"/>
  </cols>
  <sheetData>
    <row r="1" spans="1:8" ht="28.5" x14ac:dyDescent="0.45">
      <c r="A1" s="165" t="s">
        <v>40</v>
      </c>
      <c r="B1" s="165"/>
      <c r="C1" s="165"/>
      <c r="D1" s="165"/>
      <c r="E1" s="165"/>
      <c r="F1" s="165"/>
      <c r="G1" s="165"/>
      <c r="H1" s="165"/>
    </row>
    <row r="2" spans="1:8" ht="27.75" customHeight="1" x14ac:dyDescent="0.25">
      <c r="A2" s="187" t="s">
        <v>92</v>
      </c>
      <c r="B2" s="187"/>
      <c r="C2" s="187"/>
      <c r="D2" s="187"/>
      <c r="E2" s="187"/>
      <c r="F2" s="187"/>
      <c r="G2" s="187"/>
      <c r="H2" s="187"/>
    </row>
    <row r="3" spans="1:8" ht="18.75" customHeight="1" x14ac:dyDescent="0.25">
      <c r="A3" s="148" t="s">
        <v>37</v>
      </c>
      <c r="B3" s="148"/>
      <c r="C3" s="148"/>
      <c r="D3" s="148"/>
      <c r="E3" s="148"/>
      <c r="F3" s="148"/>
      <c r="G3" s="148"/>
      <c r="H3" s="148"/>
    </row>
    <row r="4" spans="1:8" ht="36" customHeight="1" x14ac:dyDescent="0.25">
      <c r="A4" s="134"/>
      <c r="B4" s="135" t="s">
        <v>0</v>
      </c>
      <c r="C4" s="135"/>
      <c r="D4" s="134" t="s">
        <v>1</v>
      </c>
      <c r="E4" s="135" t="s">
        <v>2</v>
      </c>
      <c r="F4" s="149" t="s">
        <v>63</v>
      </c>
      <c r="G4" s="149"/>
      <c r="H4" s="149"/>
    </row>
    <row r="5" spans="1:8" ht="18.75" customHeight="1" x14ac:dyDescent="0.25">
      <c r="A5" s="134"/>
      <c r="B5" s="135"/>
      <c r="C5" s="135"/>
      <c r="D5" s="134"/>
      <c r="E5" s="135"/>
      <c r="F5" s="32" t="s">
        <v>13</v>
      </c>
      <c r="G5" s="32" t="s">
        <v>33</v>
      </c>
      <c r="H5" s="32" t="s">
        <v>34</v>
      </c>
    </row>
    <row r="6" spans="1:8" ht="31.5" x14ac:dyDescent="0.25">
      <c r="A6" s="198" t="s">
        <v>4</v>
      </c>
      <c r="B6" s="200" t="s">
        <v>69</v>
      </c>
      <c r="C6" s="200"/>
      <c r="D6" s="128" t="s">
        <v>148</v>
      </c>
      <c r="E6" s="128" t="s">
        <v>144</v>
      </c>
      <c r="F6" s="195" t="s">
        <v>64</v>
      </c>
      <c r="G6" s="195"/>
      <c r="H6" s="195"/>
    </row>
    <row r="7" spans="1:8" ht="57" customHeight="1" x14ac:dyDescent="0.25">
      <c r="A7" s="198"/>
      <c r="B7" s="199" t="s">
        <v>93</v>
      </c>
      <c r="C7" s="199"/>
      <c r="D7" s="14" t="s">
        <v>22</v>
      </c>
      <c r="E7" s="13" t="s">
        <v>128</v>
      </c>
      <c r="F7" s="195" t="s">
        <v>64</v>
      </c>
      <c r="G7" s="195"/>
      <c r="H7" s="195"/>
    </row>
    <row r="8" spans="1:8" ht="51" customHeight="1" x14ac:dyDescent="0.25">
      <c r="A8" s="198"/>
      <c r="B8" s="199" t="s">
        <v>94</v>
      </c>
      <c r="C8" s="199"/>
      <c r="D8" s="14" t="s">
        <v>14</v>
      </c>
      <c r="E8" s="13" t="s">
        <v>120</v>
      </c>
      <c r="F8" s="195" t="s">
        <v>64</v>
      </c>
      <c r="G8" s="195"/>
      <c r="H8" s="195"/>
    </row>
    <row r="9" spans="1:8" ht="46.5" customHeight="1" x14ac:dyDescent="0.25">
      <c r="A9" s="133" t="s">
        <v>52</v>
      </c>
      <c r="B9" s="185" t="s">
        <v>125</v>
      </c>
      <c r="C9" s="185"/>
      <c r="D9" s="15"/>
      <c r="E9" s="129" t="s">
        <v>144</v>
      </c>
      <c r="F9" s="196" t="s">
        <v>64</v>
      </c>
      <c r="G9" s="196"/>
      <c r="H9" s="196"/>
    </row>
    <row r="10" spans="1:8" ht="33" customHeight="1" x14ac:dyDescent="0.25">
      <c r="A10" s="133"/>
      <c r="B10" s="185" t="s">
        <v>122</v>
      </c>
      <c r="C10" s="185"/>
      <c r="D10" s="15"/>
      <c r="E10" s="120" t="s">
        <v>121</v>
      </c>
      <c r="F10" s="46">
        <v>0.65916398713826363</v>
      </c>
      <c r="G10" s="46">
        <v>0.65916398713826363</v>
      </c>
      <c r="H10" s="46">
        <v>0.65916398713826363</v>
      </c>
    </row>
    <row r="11" spans="1:8" ht="82.5" customHeight="1" x14ac:dyDescent="0.25">
      <c r="A11" s="133"/>
      <c r="B11" s="166" t="s">
        <v>153</v>
      </c>
      <c r="C11" s="167"/>
      <c r="D11" s="15" t="s">
        <v>127</v>
      </c>
      <c r="E11" s="120" t="s">
        <v>121</v>
      </c>
      <c r="F11" s="46">
        <v>38.906839999999988</v>
      </c>
      <c r="G11" s="46">
        <v>38.906839999999988</v>
      </c>
      <c r="H11" s="46">
        <v>38.906839999999988</v>
      </c>
    </row>
    <row r="12" spans="1:8" ht="45" customHeight="1" x14ac:dyDescent="0.25">
      <c r="A12" s="133"/>
      <c r="B12" s="197" t="s">
        <v>151</v>
      </c>
      <c r="C12" s="197"/>
      <c r="D12" s="15"/>
      <c r="E12" s="120" t="s">
        <v>121</v>
      </c>
      <c r="F12" s="196" t="s">
        <v>64</v>
      </c>
      <c r="G12" s="196"/>
      <c r="H12" s="196"/>
    </row>
    <row r="13" spans="1:8" s="7" customFormat="1" ht="219" customHeight="1" x14ac:dyDescent="0.25">
      <c r="A13" s="133"/>
      <c r="B13" s="186" t="s">
        <v>159</v>
      </c>
      <c r="C13" s="186"/>
      <c r="D13" s="15" t="s">
        <v>105</v>
      </c>
      <c r="E13" s="129" t="s">
        <v>145</v>
      </c>
      <c r="F13" s="196" t="s">
        <v>64</v>
      </c>
      <c r="G13" s="196"/>
      <c r="H13" s="196"/>
    </row>
    <row r="14" spans="1:8" ht="18.75" customHeight="1" x14ac:dyDescent="0.25">
      <c r="A14" s="133"/>
      <c r="B14" s="185" t="s">
        <v>118</v>
      </c>
      <c r="C14" s="185"/>
      <c r="D14" s="16"/>
      <c r="E14" s="120" t="s">
        <v>121</v>
      </c>
      <c r="F14" s="196" t="s">
        <v>64</v>
      </c>
      <c r="G14" s="196"/>
      <c r="H14" s="196"/>
    </row>
    <row r="15" spans="1:8" ht="39.75" customHeight="1" x14ac:dyDescent="0.25">
      <c r="A15" s="133"/>
      <c r="B15" s="185" t="s">
        <v>126</v>
      </c>
      <c r="C15" s="185"/>
      <c r="D15" s="15"/>
      <c r="E15" s="120" t="s">
        <v>121</v>
      </c>
      <c r="F15" s="46">
        <v>2.5836012861736335</v>
      </c>
      <c r="G15" s="46">
        <v>2.5836012861736335</v>
      </c>
      <c r="H15" s="46">
        <v>2.5836012861736335</v>
      </c>
    </row>
    <row r="16" spans="1:8" ht="53.25" customHeight="1" x14ac:dyDescent="0.25">
      <c r="A16" s="133"/>
      <c r="B16" s="185" t="s">
        <v>91</v>
      </c>
      <c r="C16" s="185"/>
      <c r="D16" s="15" t="s">
        <v>24</v>
      </c>
      <c r="E16" s="120" t="s">
        <v>129</v>
      </c>
      <c r="F16" s="46">
        <v>59.261186391696242</v>
      </c>
      <c r="G16" s="46">
        <v>76.956016993488277</v>
      </c>
      <c r="H16" s="46">
        <v>213.49372555065648</v>
      </c>
    </row>
    <row r="17" spans="1:8" ht="53.25" customHeight="1" x14ac:dyDescent="0.25">
      <c r="A17" s="133"/>
      <c r="B17" s="185" t="s">
        <v>99</v>
      </c>
      <c r="C17" s="185"/>
      <c r="D17" s="16" t="s">
        <v>24</v>
      </c>
      <c r="E17" s="120" t="s">
        <v>129</v>
      </c>
      <c r="F17" s="46">
        <v>12.907649910095815</v>
      </c>
      <c r="G17" s="46">
        <v>48.575757654719652</v>
      </c>
      <c r="H17" s="46">
        <v>22.431211058303749</v>
      </c>
    </row>
    <row r="18" spans="1:8" customFormat="1" ht="6.75" customHeight="1" x14ac:dyDescent="0.25">
      <c r="A18" s="23"/>
      <c r="B18" s="23"/>
      <c r="C18" s="23"/>
      <c r="D18" s="38"/>
      <c r="E18" s="47"/>
      <c r="F18" s="47"/>
      <c r="G18" s="47"/>
      <c r="H18" s="24"/>
    </row>
    <row r="19" spans="1:8" customFormat="1" ht="98.25" customHeight="1" x14ac:dyDescent="0.25">
      <c r="A19" s="126" t="s">
        <v>76</v>
      </c>
      <c r="B19" s="158" t="s">
        <v>71</v>
      </c>
      <c r="C19" s="159"/>
      <c r="D19" s="36"/>
      <c r="E19" s="37" t="s">
        <v>121</v>
      </c>
      <c r="F19" s="48">
        <v>110.26697000000001</v>
      </c>
      <c r="G19" s="48">
        <v>110.26697000000001</v>
      </c>
      <c r="H19" s="48">
        <v>110.26697000000001</v>
      </c>
    </row>
    <row r="20" spans="1:8" customFormat="1" ht="6.75" customHeight="1" x14ac:dyDescent="0.25">
      <c r="A20" s="23"/>
      <c r="B20" s="23"/>
      <c r="C20" s="23"/>
      <c r="D20" s="23"/>
      <c r="E20" s="38"/>
      <c r="F20" s="47"/>
      <c r="G20" s="47"/>
      <c r="H20" s="47"/>
    </row>
    <row r="21" spans="1:8" customFormat="1" ht="15.75" x14ac:dyDescent="0.25">
      <c r="A21" s="23"/>
      <c r="B21" s="23"/>
      <c r="C21" s="23"/>
      <c r="D21" s="23"/>
      <c r="E21" s="90" t="s">
        <v>79</v>
      </c>
      <c r="F21" s="40">
        <f>SUM(F10:F17)</f>
        <v>114.31844157510395</v>
      </c>
      <c r="G21" s="40">
        <f t="shared" ref="G21:H21" si="0">SUM(G10:G17)</f>
        <v>167.68137992151981</v>
      </c>
      <c r="H21" s="40">
        <f t="shared" si="0"/>
        <v>278.07454188227211</v>
      </c>
    </row>
    <row r="22" spans="1:8" customFormat="1" ht="15.75" x14ac:dyDescent="0.25">
      <c r="A22" s="23"/>
      <c r="B22" s="23"/>
      <c r="C22" s="23"/>
      <c r="D22" s="23"/>
      <c r="E22" s="90" t="s">
        <v>88</v>
      </c>
      <c r="F22" s="40">
        <f>F21+F19</f>
        <v>224.58541157510396</v>
      </c>
      <c r="G22" s="40">
        <f t="shared" ref="G22:H22" si="1">G21+G19</f>
        <v>277.94834992151982</v>
      </c>
      <c r="H22" s="40">
        <f t="shared" si="1"/>
        <v>388.34151188227213</v>
      </c>
    </row>
    <row r="23" spans="1:8" customFormat="1" ht="15.75" x14ac:dyDescent="0.25">
      <c r="A23" s="23"/>
      <c r="B23" s="23"/>
      <c r="C23" s="23"/>
      <c r="D23" s="23"/>
      <c r="E23" s="91" t="s">
        <v>67</v>
      </c>
      <c r="F23" s="49">
        <v>0.2</v>
      </c>
      <c r="G23" s="49">
        <f t="shared" ref="G23" si="2">0.2</f>
        <v>0.2</v>
      </c>
      <c r="H23" s="49">
        <v>0.1</v>
      </c>
    </row>
    <row r="24" spans="1:8" customFormat="1" ht="21" customHeight="1" x14ac:dyDescent="0.25">
      <c r="A24" s="23"/>
      <c r="B24" s="23"/>
      <c r="C24" s="23"/>
      <c r="D24" s="23"/>
      <c r="E24" s="27" t="s">
        <v>78</v>
      </c>
      <c r="F24" s="40">
        <f>F23*F21+F21</f>
        <v>137.18212989012474</v>
      </c>
      <c r="G24" s="40">
        <f t="shared" ref="G24:H24" si="3">G23*G21+G21</f>
        <v>201.21765590582376</v>
      </c>
      <c r="H24" s="40">
        <f t="shared" si="3"/>
        <v>305.88199607049933</v>
      </c>
    </row>
    <row r="25" spans="1:8" customFormat="1" ht="21" customHeight="1" x14ac:dyDescent="0.25">
      <c r="A25" s="23"/>
      <c r="B25" s="23"/>
      <c r="C25" s="23"/>
      <c r="D25" s="23"/>
      <c r="E25" s="27" t="s">
        <v>89</v>
      </c>
      <c r="F25" s="40">
        <f>F24+F19</f>
        <v>247.44909989012476</v>
      </c>
      <c r="G25" s="40">
        <f t="shared" ref="G25:H25" si="4">G24+G19</f>
        <v>311.4846259058238</v>
      </c>
      <c r="H25" s="40">
        <f t="shared" si="4"/>
        <v>416.14896607049934</v>
      </c>
    </row>
    <row r="26" spans="1:8" ht="15.75" x14ac:dyDescent="0.25">
      <c r="A26" s="50"/>
      <c r="B26" s="51"/>
      <c r="C26" s="51"/>
      <c r="D26" s="52"/>
      <c r="E26" s="53"/>
      <c r="F26" s="54"/>
      <c r="G26" s="54"/>
      <c r="H26" s="54"/>
    </row>
    <row r="27" spans="1:8" ht="15.75" x14ac:dyDescent="0.25">
      <c r="A27" s="81"/>
      <c r="B27" s="51"/>
      <c r="C27" s="51"/>
      <c r="D27" s="52"/>
      <c r="E27" s="53"/>
      <c r="F27" s="54"/>
      <c r="G27" s="54"/>
      <c r="H27" s="54"/>
    </row>
    <row r="28" spans="1:8" ht="15.75" x14ac:dyDescent="0.25">
      <c r="A28" s="127"/>
      <c r="B28" s="51"/>
      <c r="C28" s="51"/>
      <c r="D28" s="52"/>
      <c r="E28" s="53"/>
      <c r="F28" s="54"/>
      <c r="G28" s="54"/>
      <c r="H28" s="54"/>
    </row>
    <row r="29" spans="1:8" ht="15.75" x14ac:dyDescent="0.25">
      <c r="A29" s="127"/>
      <c r="B29" s="51"/>
      <c r="C29" s="51"/>
      <c r="D29" s="52"/>
      <c r="E29" s="53"/>
      <c r="F29" s="54"/>
      <c r="G29" s="54"/>
      <c r="H29" s="54"/>
    </row>
    <row r="30" spans="1:8" ht="15.75" x14ac:dyDescent="0.25">
      <c r="A30" s="127"/>
      <c r="B30" s="51"/>
      <c r="C30" s="51"/>
      <c r="D30" s="52"/>
      <c r="E30" s="53"/>
      <c r="F30" s="54"/>
      <c r="G30" s="54"/>
      <c r="H30" s="54"/>
    </row>
    <row r="31" spans="1:8" ht="15.75" x14ac:dyDescent="0.25">
      <c r="A31" s="81"/>
      <c r="B31" s="51"/>
      <c r="C31" s="51"/>
      <c r="D31" s="52"/>
      <c r="E31" s="53"/>
      <c r="F31" s="54"/>
      <c r="G31" s="54"/>
      <c r="H31" s="54"/>
    </row>
    <row r="32" spans="1:8" ht="15.75" x14ac:dyDescent="0.25">
      <c r="A32" s="81"/>
      <c r="B32" s="51"/>
      <c r="C32" s="51"/>
      <c r="D32" s="52"/>
      <c r="E32" s="53"/>
      <c r="F32" s="54"/>
      <c r="G32" s="54"/>
      <c r="H32" s="54"/>
    </row>
    <row r="33" spans="1:8" ht="21" x14ac:dyDescent="0.35">
      <c r="A33" s="11" t="s">
        <v>58</v>
      </c>
      <c r="B33" s="12"/>
      <c r="C33" s="12"/>
      <c r="D33" s="52"/>
      <c r="E33" s="53"/>
      <c r="F33" s="54"/>
      <c r="G33" s="54"/>
      <c r="H33" s="54"/>
    </row>
    <row r="34" spans="1:8" ht="15.75" x14ac:dyDescent="0.25">
      <c r="A34" s="9"/>
      <c r="B34" s="9"/>
      <c r="C34" s="9"/>
      <c r="D34" s="52"/>
      <c r="E34" s="53"/>
      <c r="F34" s="54"/>
      <c r="G34" s="54"/>
      <c r="H34" s="54"/>
    </row>
    <row r="35" spans="1:8" ht="15.75" x14ac:dyDescent="0.25">
      <c r="A35" s="160" t="s">
        <v>28</v>
      </c>
      <c r="B35" s="160"/>
      <c r="C35" s="160"/>
      <c r="D35" s="160"/>
      <c r="E35" s="160"/>
      <c r="F35" s="54"/>
      <c r="G35" s="54"/>
      <c r="H35" s="54"/>
    </row>
    <row r="36" spans="1:8" ht="15.75" x14ac:dyDescent="0.25">
      <c r="A36" s="163" t="s">
        <v>8</v>
      </c>
      <c r="B36" s="92" t="s">
        <v>27</v>
      </c>
      <c r="C36" s="92" t="s">
        <v>7</v>
      </c>
      <c r="D36" s="101" t="s">
        <v>100</v>
      </c>
      <c r="E36" s="101" t="s">
        <v>15</v>
      </c>
      <c r="F36" s="54"/>
      <c r="G36" s="54"/>
      <c r="H36" s="54"/>
    </row>
    <row r="37" spans="1:8" ht="15.75" x14ac:dyDescent="0.25">
      <c r="A37" s="164"/>
      <c r="B37" s="92" t="s">
        <v>87</v>
      </c>
      <c r="C37" s="92" t="s">
        <v>87</v>
      </c>
      <c r="D37" s="101" t="s">
        <v>87</v>
      </c>
      <c r="E37" s="101" t="s">
        <v>87</v>
      </c>
      <c r="F37" s="54"/>
      <c r="G37" s="54"/>
      <c r="H37" s="54"/>
    </row>
    <row r="38" spans="1:8" ht="15.75" x14ac:dyDescent="0.25">
      <c r="A38" s="93" t="s">
        <v>110</v>
      </c>
      <c r="B38" s="93" t="s">
        <v>3</v>
      </c>
      <c r="C38" s="93" t="s">
        <v>3</v>
      </c>
      <c r="D38" s="93" t="s">
        <v>3</v>
      </c>
      <c r="E38" s="93" t="s">
        <v>3</v>
      </c>
      <c r="F38" s="54"/>
      <c r="G38" s="54"/>
      <c r="H38" s="54"/>
    </row>
    <row r="39" spans="1:8" ht="15.75" x14ac:dyDescent="0.25">
      <c r="A39" s="93" t="s">
        <v>111</v>
      </c>
      <c r="B39" s="94" t="s">
        <v>9</v>
      </c>
      <c r="C39" s="95" t="s">
        <v>5</v>
      </c>
      <c r="D39" s="94" t="s">
        <v>9</v>
      </c>
      <c r="E39" s="95" t="s">
        <v>5</v>
      </c>
      <c r="F39" s="54"/>
      <c r="G39" s="54"/>
      <c r="H39" s="54"/>
    </row>
    <row r="40" spans="1:8" ht="30" x14ac:dyDescent="0.25">
      <c r="A40" s="96" t="s">
        <v>84</v>
      </c>
      <c r="B40" s="97" t="s">
        <v>80</v>
      </c>
      <c r="C40" s="95" t="s">
        <v>5</v>
      </c>
      <c r="D40" s="97" t="s">
        <v>80</v>
      </c>
      <c r="E40" s="95" t="s">
        <v>5</v>
      </c>
      <c r="F40" s="54"/>
      <c r="G40" s="54"/>
      <c r="H40" s="54"/>
    </row>
    <row r="41" spans="1:8" ht="30" x14ac:dyDescent="0.25">
      <c r="A41" s="96" t="s">
        <v>85</v>
      </c>
      <c r="B41" s="97" t="s">
        <v>81</v>
      </c>
      <c r="C41" s="95" t="s">
        <v>5</v>
      </c>
      <c r="D41" s="97" t="s">
        <v>81</v>
      </c>
      <c r="E41" s="95" t="s">
        <v>5</v>
      </c>
      <c r="F41" s="54"/>
      <c r="G41" s="54"/>
      <c r="H41" s="54"/>
    </row>
    <row r="42" spans="1:8" ht="30" x14ac:dyDescent="0.25">
      <c r="A42" s="96" t="s">
        <v>86</v>
      </c>
      <c r="B42" s="97" t="s">
        <v>80</v>
      </c>
      <c r="C42" s="95" t="s">
        <v>5</v>
      </c>
      <c r="D42" s="97" t="s">
        <v>80</v>
      </c>
      <c r="E42" s="95" t="s">
        <v>5</v>
      </c>
      <c r="F42" s="54"/>
      <c r="G42" s="54"/>
      <c r="H42" s="54"/>
    </row>
    <row r="43" spans="1:8" ht="15.75" x14ac:dyDescent="0.25">
      <c r="A43" s="9"/>
      <c r="B43" s="9"/>
      <c r="C43" s="9"/>
      <c r="D43" s="52"/>
      <c r="E43" s="53"/>
      <c r="F43" s="54"/>
      <c r="G43" s="54"/>
      <c r="H43" s="54"/>
    </row>
    <row r="44" spans="1:8" ht="15.75" x14ac:dyDescent="0.25">
      <c r="A44" s="160" t="s">
        <v>29</v>
      </c>
      <c r="B44" s="160"/>
      <c r="C44" s="160"/>
      <c r="D44" s="160"/>
      <c r="E44" s="160"/>
      <c r="F44" s="54"/>
      <c r="G44" s="54"/>
      <c r="H44" s="54"/>
    </row>
    <row r="45" spans="1:8" ht="15.75" x14ac:dyDescent="0.25">
      <c r="A45" s="163" t="s">
        <v>8</v>
      </c>
      <c r="B45" s="92" t="s">
        <v>27</v>
      </c>
      <c r="C45" s="92" t="s">
        <v>7</v>
      </c>
      <c r="D45" s="101" t="s">
        <v>100</v>
      </c>
      <c r="E45" s="101" t="s">
        <v>15</v>
      </c>
      <c r="F45" s="54"/>
      <c r="G45" s="54"/>
      <c r="H45" s="54"/>
    </row>
    <row r="46" spans="1:8" ht="15.75" x14ac:dyDescent="0.25">
      <c r="A46" s="164"/>
      <c r="B46" s="92" t="s">
        <v>87</v>
      </c>
      <c r="C46" s="92" t="s">
        <v>87</v>
      </c>
      <c r="D46" s="101" t="s">
        <v>87</v>
      </c>
      <c r="E46" s="101" t="s">
        <v>87</v>
      </c>
      <c r="F46" s="54"/>
      <c r="G46" s="54"/>
      <c r="H46" s="54"/>
    </row>
    <row r="47" spans="1:8" ht="15.75" x14ac:dyDescent="0.25">
      <c r="A47" s="93" t="s">
        <v>110</v>
      </c>
      <c r="B47" s="98" t="s">
        <v>3</v>
      </c>
      <c r="C47" s="93" t="s">
        <v>3</v>
      </c>
      <c r="D47" s="93" t="s">
        <v>3</v>
      </c>
      <c r="E47" s="93" t="s">
        <v>3</v>
      </c>
      <c r="F47" s="54"/>
      <c r="G47" s="54"/>
      <c r="H47" s="54"/>
    </row>
    <row r="48" spans="1:8" ht="15.75" x14ac:dyDescent="0.25">
      <c r="A48" s="93" t="s">
        <v>111</v>
      </c>
      <c r="B48" s="94" t="s">
        <v>82</v>
      </c>
      <c r="C48" s="95" t="s">
        <v>5</v>
      </c>
      <c r="D48" s="94" t="s">
        <v>9</v>
      </c>
      <c r="E48" s="95" t="s">
        <v>5</v>
      </c>
      <c r="F48" s="54"/>
      <c r="G48" s="54"/>
      <c r="H48" s="54"/>
    </row>
    <row r="49" spans="1:8" ht="30" x14ac:dyDescent="0.25">
      <c r="A49" s="96" t="s">
        <v>84</v>
      </c>
      <c r="B49" s="97" t="s">
        <v>83</v>
      </c>
      <c r="C49" s="95" t="s">
        <v>5</v>
      </c>
      <c r="D49" s="97" t="s">
        <v>101</v>
      </c>
      <c r="E49" s="95" t="s">
        <v>5</v>
      </c>
      <c r="F49" s="54"/>
      <c r="G49" s="54"/>
      <c r="H49" s="54"/>
    </row>
    <row r="50" spans="1:8" ht="30" x14ac:dyDescent="0.25">
      <c r="A50" s="96" t="s">
        <v>85</v>
      </c>
      <c r="B50" s="97" t="s">
        <v>83</v>
      </c>
      <c r="C50" s="95" t="s">
        <v>5</v>
      </c>
      <c r="D50" s="97" t="s">
        <v>101</v>
      </c>
      <c r="E50" s="95" t="s">
        <v>5</v>
      </c>
      <c r="F50" s="54"/>
      <c r="G50" s="54"/>
      <c r="H50" s="54"/>
    </row>
    <row r="51" spans="1:8" ht="30" x14ac:dyDescent="0.25">
      <c r="A51" s="96" t="s">
        <v>86</v>
      </c>
      <c r="B51" s="97" t="s">
        <v>83</v>
      </c>
      <c r="C51" s="95" t="s">
        <v>5</v>
      </c>
      <c r="D51" s="97" t="s">
        <v>101</v>
      </c>
      <c r="E51" s="95" t="s">
        <v>5</v>
      </c>
      <c r="F51" s="54"/>
      <c r="G51" s="54"/>
      <c r="H51" s="54"/>
    </row>
    <row r="52" spans="1:8" ht="15.75" x14ac:dyDescent="0.25">
      <c r="A52" s="9"/>
      <c r="B52" s="9"/>
      <c r="C52" s="9"/>
      <c r="D52" s="52"/>
      <c r="E52" s="53"/>
      <c r="F52" s="54"/>
      <c r="G52" s="54"/>
      <c r="H52" s="54"/>
    </row>
    <row r="53" spans="1:8" ht="15.75" x14ac:dyDescent="0.25">
      <c r="A53" s="160" t="s">
        <v>90</v>
      </c>
      <c r="B53" s="160"/>
      <c r="C53" s="160"/>
      <c r="D53" s="160"/>
      <c r="E53" s="160"/>
      <c r="F53" s="54"/>
      <c r="G53" s="54"/>
      <c r="H53" s="54"/>
    </row>
    <row r="54" spans="1:8" ht="15.75" x14ac:dyDescent="0.25">
      <c r="A54" s="163" t="s">
        <v>8</v>
      </c>
      <c r="B54" s="92" t="s">
        <v>27</v>
      </c>
      <c r="C54" s="92" t="s">
        <v>7</v>
      </c>
      <c r="D54" s="101" t="s">
        <v>100</v>
      </c>
      <c r="E54" s="101" t="s">
        <v>15</v>
      </c>
      <c r="F54" s="54"/>
      <c r="G54" s="54"/>
      <c r="H54" s="54"/>
    </row>
    <row r="55" spans="1:8" ht="15.75" x14ac:dyDescent="0.25">
      <c r="A55" s="164"/>
      <c r="B55" s="92" t="s">
        <v>87</v>
      </c>
      <c r="C55" s="92" t="s">
        <v>87</v>
      </c>
      <c r="D55" s="101" t="s">
        <v>87</v>
      </c>
      <c r="E55" s="101" t="s">
        <v>87</v>
      </c>
      <c r="F55" s="54"/>
      <c r="G55" s="54"/>
      <c r="H55" s="54"/>
    </row>
    <row r="56" spans="1:8" ht="15.75" x14ac:dyDescent="0.25">
      <c r="A56" s="93" t="s">
        <v>110</v>
      </c>
      <c r="B56" s="98" t="s">
        <v>3</v>
      </c>
      <c r="C56" s="93" t="s">
        <v>3</v>
      </c>
      <c r="D56" s="93" t="s">
        <v>3</v>
      </c>
      <c r="E56" s="93" t="s">
        <v>3</v>
      </c>
      <c r="F56" s="54"/>
      <c r="G56" s="54"/>
      <c r="H56" s="54"/>
    </row>
    <row r="57" spans="1:8" ht="15.75" x14ac:dyDescent="0.25">
      <c r="A57" s="93" t="s">
        <v>111</v>
      </c>
      <c r="B57" s="97" t="s">
        <v>80</v>
      </c>
      <c r="C57" s="95" t="s">
        <v>5</v>
      </c>
      <c r="D57" s="94" t="s">
        <v>82</v>
      </c>
      <c r="E57" s="95" t="s">
        <v>5</v>
      </c>
      <c r="F57" s="54"/>
      <c r="G57" s="54"/>
      <c r="H57" s="54"/>
    </row>
    <row r="58" spans="1:8" ht="30" x14ac:dyDescent="0.25">
      <c r="A58" s="96" t="s">
        <v>84</v>
      </c>
      <c r="B58" s="97" t="s">
        <v>83</v>
      </c>
      <c r="C58" s="95" t="s">
        <v>5</v>
      </c>
      <c r="D58" s="97" t="s">
        <v>83</v>
      </c>
      <c r="E58" s="95" t="s">
        <v>5</v>
      </c>
      <c r="F58" s="54"/>
      <c r="G58" s="54"/>
      <c r="H58" s="54"/>
    </row>
    <row r="59" spans="1:8" ht="15.75" x14ac:dyDescent="0.25">
      <c r="A59" s="96" t="s">
        <v>18</v>
      </c>
      <c r="B59" s="97" t="s">
        <v>17</v>
      </c>
      <c r="C59" s="95" t="s">
        <v>5</v>
      </c>
      <c r="D59" s="97" t="s">
        <v>83</v>
      </c>
      <c r="E59" s="95" t="s">
        <v>5</v>
      </c>
      <c r="F59" s="54"/>
      <c r="G59" s="54"/>
      <c r="H59" s="54"/>
    </row>
    <row r="60" spans="1:8" ht="15.75" x14ac:dyDescent="0.25">
      <c r="A60" s="96" t="s">
        <v>77</v>
      </c>
      <c r="B60" s="97" t="s">
        <v>17</v>
      </c>
      <c r="C60" s="95" t="s">
        <v>5</v>
      </c>
      <c r="D60" s="97" t="s">
        <v>83</v>
      </c>
      <c r="E60" s="95" t="s">
        <v>5</v>
      </c>
      <c r="F60" s="54"/>
      <c r="G60" s="54"/>
      <c r="H60" s="54"/>
    </row>
    <row r="61" spans="1:8" ht="15.75" x14ac:dyDescent="0.25">
      <c r="A61" s="99"/>
      <c r="B61" s="99"/>
      <c r="C61" s="99"/>
      <c r="D61" s="52"/>
      <c r="E61" s="53"/>
      <c r="F61" s="54"/>
      <c r="G61" s="54"/>
      <c r="H61" s="54"/>
    </row>
    <row r="62" spans="1:8" ht="15.75" x14ac:dyDescent="0.25">
      <c r="A62" s="100" t="s">
        <v>113</v>
      </c>
      <c r="B62" s="9"/>
      <c r="C62" s="9"/>
      <c r="D62" s="52"/>
      <c r="E62" s="53"/>
      <c r="F62" s="54"/>
      <c r="G62" s="54"/>
      <c r="H62" s="54"/>
    </row>
    <row r="63" spans="1:8" ht="15.75" x14ac:dyDescent="0.25">
      <c r="A63" s="87"/>
      <c r="B63" s="51"/>
      <c r="C63" s="51"/>
      <c r="D63" s="52"/>
      <c r="E63" s="53"/>
      <c r="F63" s="54"/>
      <c r="G63" s="54"/>
      <c r="H63" s="54"/>
    </row>
  </sheetData>
  <mergeCells count="36">
    <mergeCell ref="A1:H1"/>
    <mergeCell ref="A54:A55"/>
    <mergeCell ref="A35:E35"/>
    <mergeCell ref="A44:E44"/>
    <mergeCell ref="A53:E53"/>
    <mergeCell ref="B10:C10"/>
    <mergeCell ref="B8:C8"/>
    <mergeCell ref="B7:C7"/>
    <mergeCell ref="B6:C6"/>
    <mergeCell ref="A4:A5"/>
    <mergeCell ref="B9:C9"/>
    <mergeCell ref="E4:E5"/>
    <mergeCell ref="A2:H2"/>
    <mergeCell ref="F4:H4"/>
    <mergeCell ref="F6:H6"/>
    <mergeCell ref="D4:D5"/>
    <mergeCell ref="B4:C5"/>
    <mergeCell ref="A3:H3"/>
    <mergeCell ref="F7:H7"/>
    <mergeCell ref="B11:C11"/>
    <mergeCell ref="A9:A17"/>
    <mergeCell ref="A36:A37"/>
    <mergeCell ref="A45:A46"/>
    <mergeCell ref="F8:H8"/>
    <mergeCell ref="F12:H12"/>
    <mergeCell ref="F9:H9"/>
    <mergeCell ref="B15:C15"/>
    <mergeCell ref="B14:C14"/>
    <mergeCell ref="B13:C13"/>
    <mergeCell ref="B12:C12"/>
    <mergeCell ref="F13:H13"/>
    <mergeCell ref="F14:H14"/>
    <mergeCell ref="B17:C17"/>
    <mergeCell ref="B16:C16"/>
    <mergeCell ref="B19:C19"/>
    <mergeCell ref="A6:A8"/>
  </mergeCells>
  <printOptions horizontalCentered="1" verticalCentered="1"/>
  <pageMargins left="0.23622047244094491" right="0.23622047244094491"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65"/>
  <sheetViews>
    <sheetView zoomScale="70" zoomScaleNormal="70" workbookViewId="0">
      <selection activeCell="A28" sqref="A28:XFD28"/>
    </sheetView>
  </sheetViews>
  <sheetFormatPr baseColWidth="10" defaultRowHeight="15" x14ac:dyDescent="0.25"/>
  <cols>
    <col min="1" max="1" width="21.5703125" customWidth="1"/>
    <col min="2" max="2" width="87.42578125" customWidth="1"/>
    <col min="3" max="4" width="62.42578125" customWidth="1"/>
    <col min="5" max="5" width="61.85546875" customWidth="1"/>
    <col min="6" max="16384" width="11.42578125" style="1"/>
  </cols>
  <sheetData>
    <row r="1" spans="1:8" ht="28.5" x14ac:dyDescent="0.45">
      <c r="A1" s="165" t="s">
        <v>41</v>
      </c>
      <c r="B1" s="165"/>
      <c r="C1" s="165"/>
      <c r="D1" s="165"/>
      <c r="E1" s="165"/>
      <c r="F1" s="165"/>
      <c r="G1" s="165"/>
      <c r="H1" s="165"/>
    </row>
    <row r="2" spans="1:8" ht="27.75" customHeight="1" x14ac:dyDescent="0.25">
      <c r="A2" s="187" t="s">
        <v>92</v>
      </c>
      <c r="B2" s="187"/>
      <c r="C2" s="187"/>
      <c r="D2" s="187"/>
      <c r="E2" s="187"/>
      <c r="F2" s="187"/>
      <c r="G2" s="187"/>
      <c r="H2" s="187"/>
    </row>
    <row r="3" spans="1:8" ht="18.75" x14ac:dyDescent="0.25">
      <c r="A3" s="148" t="s">
        <v>42</v>
      </c>
      <c r="B3" s="148"/>
      <c r="C3" s="148"/>
      <c r="D3" s="148"/>
      <c r="E3" s="148"/>
      <c r="F3" s="148"/>
      <c r="G3" s="148"/>
      <c r="H3" s="148"/>
    </row>
    <row r="4" spans="1:8" ht="33.75" customHeight="1" x14ac:dyDescent="0.25">
      <c r="A4" s="134"/>
      <c r="B4" s="135" t="s">
        <v>0</v>
      </c>
      <c r="C4" s="135"/>
      <c r="D4" s="134" t="s">
        <v>1</v>
      </c>
      <c r="E4" s="135" t="s">
        <v>2</v>
      </c>
      <c r="F4" s="149" t="s">
        <v>63</v>
      </c>
      <c r="G4" s="149"/>
      <c r="H4" s="149"/>
    </row>
    <row r="5" spans="1:8" ht="15.75" x14ac:dyDescent="0.25">
      <c r="A5" s="134"/>
      <c r="B5" s="135"/>
      <c r="C5" s="135"/>
      <c r="D5" s="134"/>
      <c r="E5" s="135"/>
      <c r="F5" s="32" t="s">
        <v>13</v>
      </c>
      <c r="G5" s="32" t="s">
        <v>33</v>
      </c>
      <c r="H5" s="32" t="s">
        <v>34</v>
      </c>
    </row>
    <row r="6" spans="1:8" ht="31.5" x14ac:dyDescent="0.25">
      <c r="A6" s="198" t="s">
        <v>4</v>
      </c>
      <c r="B6" s="174" t="s">
        <v>69</v>
      </c>
      <c r="C6" s="175"/>
      <c r="D6" s="128" t="s">
        <v>148</v>
      </c>
      <c r="E6" s="128" t="s">
        <v>144</v>
      </c>
      <c r="F6" s="192" t="s">
        <v>64</v>
      </c>
      <c r="G6" s="193"/>
      <c r="H6" s="194"/>
    </row>
    <row r="7" spans="1:8" ht="50.25" customHeight="1" x14ac:dyDescent="0.25">
      <c r="A7" s="198"/>
      <c r="B7" s="168" t="s">
        <v>93</v>
      </c>
      <c r="C7" s="169"/>
      <c r="D7" s="14" t="s">
        <v>22</v>
      </c>
      <c r="E7" s="88" t="s">
        <v>128</v>
      </c>
      <c r="F7" s="192" t="s">
        <v>64</v>
      </c>
      <c r="G7" s="193"/>
      <c r="H7" s="194"/>
    </row>
    <row r="8" spans="1:8" ht="69.75" customHeight="1" x14ac:dyDescent="0.25">
      <c r="A8" s="198"/>
      <c r="B8" s="168" t="s">
        <v>94</v>
      </c>
      <c r="C8" s="169"/>
      <c r="D8" s="14" t="s">
        <v>14</v>
      </c>
      <c r="E8" s="88" t="s">
        <v>120</v>
      </c>
      <c r="F8" s="192" t="s">
        <v>64</v>
      </c>
      <c r="G8" s="193"/>
      <c r="H8" s="194"/>
    </row>
    <row r="9" spans="1:8" ht="65.25" customHeight="1" x14ac:dyDescent="0.25">
      <c r="A9" s="133" t="s">
        <v>52</v>
      </c>
      <c r="B9" s="183" t="s">
        <v>125</v>
      </c>
      <c r="C9" s="184"/>
      <c r="D9" s="15"/>
      <c r="E9" s="129" t="s">
        <v>144</v>
      </c>
      <c r="F9" s="189" t="s">
        <v>64</v>
      </c>
      <c r="G9" s="190"/>
      <c r="H9" s="191"/>
    </row>
    <row r="10" spans="1:8" ht="36.75" customHeight="1" x14ac:dyDescent="0.25">
      <c r="A10" s="133"/>
      <c r="B10" s="185" t="s">
        <v>122</v>
      </c>
      <c r="C10" s="185"/>
      <c r="D10" s="16"/>
      <c r="E10" s="82" t="s">
        <v>121</v>
      </c>
      <c r="F10" s="46">
        <v>0.65916398713826363</v>
      </c>
      <c r="G10" s="46">
        <v>0.65916398713826363</v>
      </c>
      <c r="H10" s="46">
        <v>0.65916398713826363</v>
      </c>
    </row>
    <row r="11" spans="1:8" ht="91.5" customHeight="1" x14ac:dyDescent="0.25">
      <c r="A11" s="133"/>
      <c r="B11" s="166" t="s">
        <v>153</v>
      </c>
      <c r="C11" s="167"/>
      <c r="D11" s="15" t="s">
        <v>127</v>
      </c>
      <c r="E11" s="86" t="s">
        <v>121</v>
      </c>
      <c r="F11" s="46">
        <v>38.906839999999988</v>
      </c>
      <c r="G11" s="46">
        <v>38.906839999999988</v>
      </c>
      <c r="H11" s="46">
        <v>38.906839999999988</v>
      </c>
    </row>
    <row r="12" spans="1:8" ht="36.75" customHeight="1" x14ac:dyDescent="0.25">
      <c r="A12" s="133"/>
      <c r="B12" s="197" t="s">
        <v>151</v>
      </c>
      <c r="C12" s="197"/>
      <c r="D12" s="16"/>
      <c r="E12" s="17" t="s">
        <v>121</v>
      </c>
      <c r="F12" s="189" t="s">
        <v>64</v>
      </c>
      <c r="G12" s="190"/>
      <c r="H12" s="191"/>
    </row>
    <row r="13" spans="1:8" ht="210" customHeight="1" x14ac:dyDescent="0.25">
      <c r="A13" s="133"/>
      <c r="B13" s="186" t="s">
        <v>159</v>
      </c>
      <c r="C13" s="186"/>
      <c r="D13" s="15" t="s">
        <v>105</v>
      </c>
      <c r="E13" s="129" t="s">
        <v>145</v>
      </c>
      <c r="F13" s="189" t="s">
        <v>64</v>
      </c>
      <c r="G13" s="190"/>
      <c r="H13" s="191"/>
    </row>
    <row r="14" spans="1:8" ht="15.75" x14ac:dyDescent="0.25">
      <c r="A14" s="133"/>
      <c r="B14" s="185" t="s">
        <v>118</v>
      </c>
      <c r="C14" s="185"/>
      <c r="D14" s="15"/>
      <c r="E14" s="82" t="s">
        <v>121</v>
      </c>
      <c r="F14" s="189" t="s">
        <v>64</v>
      </c>
      <c r="G14" s="190"/>
      <c r="H14" s="191"/>
    </row>
    <row r="15" spans="1:8" ht="31.5" customHeight="1" x14ac:dyDescent="0.25">
      <c r="A15" s="133"/>
      <c r="B15" s="185" t="s">
        <v>126</v>
      </c>
      <c r="C15" s="185"/>
      <c r="D15" s="15"/>
      <c r="E15" s="86" t="s">
        <v>121</v>
      </c>
      <c r="F15" s="46">
        <v>2.5836012861736335</v>
      </c>
      <c r="G15" s="46">
        <v>2.5836012861736335</v>
      </c>
      <c r="H15" s="46">
        <v>2.5836012861736335</v>
      </c>
    </row>
    <row r="16" spans="1:8" ht="54" customHeight="1" x14ac:dyDescent="0.25">
      <c r="A16" s="133"/>
      <c r="B16" s="183" t="s">
        <v>91</v>
      </c>
      <c r="C16" s="184"/>
      <c r="D16" s="15" t="s">
        <v>24</v>
      </c>
      <c r="E16" s="85" t="s">
        <v>129</v>
      </c>
      <c r="F16" s="46">
        <v>59.261186391696242</v>
      </c>
      <c r="G16" s="46">
        <v>59.261186391696242</v>
      </c>
      <c r="H16" s="46">
        <v>76.956016993488277</v>
      </c>
    </row>
    <row r="17" spans="1:8" ht="54" customHeight="1" x14ac:dyDescent="0.25">
      <c r="A17" s="133"/>
      <c r="B17" s="183" t="s">
        <v>99</v>
      </c>
      <c r="C17" s="184"/>
      <c r="D17" s="16" t="s">
        <v>24</v>
      </c>
      <c r="E17" s="85" t="s">
        <v>129</v>
      </c>
      <c r="F17" s="71"/>
      <c r="G17" s="46">
        <v>12.907649910095815</v>
      </c>
      <c r="H17" s="46">
        <v>48.575757654719652</v>
      </c>
    </row>
    <row r="18" spans="1:8" ht="91.5" customHeight="1" x14ac:dyDescent="0.25">
      <c r="A18" s="133"/>
      <c r="B18" s="185" t="s">
        <v>136</v>
      </c>
      <c r="C18" s="185"/>
      <c r="D18" s="15" t="s">
        <v>138</v>
      </c>
      <c r="E18" s="129" t="s">
        <v>146</v>
      </c>
      <c r="F18" s="46">
        <v>22.77</v>
      </c>
      <c r="G18" s="46">
        <v>22.77</v>
      </c>
      <c r="H18" s="46">
        <v>22.77</v>
      </c>
    </row>
    <row r="19" spans="1:8" customFormat="1" ht="6.75" customHeight="1" x14ac:dyDescent="0.25">
      <c r="A19" s="23"/>
      <c r="B19" s="23"/>
      <c r="C19" s="23"/>
      <c r="D19" s="38"/>
      <c r="E19" s="47"/>
      <c r="F19" s="47"/>
      <c r="G19" s="47"/>
      <c r="H19" s="24"/>
    </row>
    <row r="20" spans="1:8" customFormat="1" ht="107.25" customHeight="1" x14ac:dyDescent="0.25">
      <c r="A20" s="126" t="s">
        <v>76</v>
      </c>
      <c r="B20" s="158" t="s">
        <v>70</v>
      </c>
      <c r="C20" s="159"/>
      <c r="D20" s="36"/>
      <c r="E20" s="37" t="s">
        <v>121</v>
      </c>
      <c r="F20" s="48">
        <v>110.26697000000001</v>
      </c>
      <c r="G20" s="48">
        <v>110.26697000000001</v>
      </c>
      <c r="H20" s="48">
        <v>110.26697000000001</v>
      </c>
    </row>
    <row r="21" spans="1:8" customFormat="1" ht="6.75" customHeight="1" x14ac:dyDescent="0.25">
      <c r="A21" s="23"/>
      <c r="B21" s="23"/>
      <c r="C21" s="23"/>
      <c r="D21" s="23"/>
      <c r="E21" s="38"/>
      <c r="F21" s="47"/>
      <c r="G21" s="47"/>
      <c r="H21" s="47"/>
    </row>
    <row r="22" spans="1:8" customFormat="1" ht="15.75" customHeight="1" x14ac:dyDescent="0.25">
      <c r="A22" s="23"/>
      <c r="B22" s="23"/>
      <c r="C22" s="23"/>
      <c r="D22" s="23"/>
      <c r="E22" s="90" t="s">
        <v>79</v>
      </c>
      <c r="F22" s="40">
        <f>SUM(F10:F18)</f>
        <v>124.18079166500813</v>
      </c>
      <c r="G22" s="40">
        <f t="shared" ref="G22:H22" si="0">SUM(G10:G18)</f>
        <v>137.08844157510396</v>
      </c>
      <c r="H22" s="40">
        <f t="shared" si="0"/>
        <v>190.45137992151982</v>
      </c>
    </row>
    <row r="23" spans="1:8" customFormat="1" ht="15.75" x14ac:dyDescent="0.25">
      <c r="A23" s="23"/>
      <c r="B23" s="23"/>
      <c r="C23" s="23"/>
      <c r="D23" s="23"/>
      <c r="E23" s="90" t="s">
        <v>88</v>
      </c>
      <c r="F23" s="40">
        <f>F22+F20</f>
        <v>234.44776166500816</v>
      </c>
      <c r="G23" s="40">
        <f t="shared" ref="G23:H23" si="1">G22+G20</f>
        <v>247.35541157510397</v>
      </c>
      <c r="H23" s="40">
        <f t="shared" si="1"/>
        <v>300.7183499215198</v>
      </c>
    </row>
    <row r="24" spans="1:8" customFormat="1" ht="15.75" x14ac:dyDescent="0.25">
      <c r="A24" s="23"/>
      <c r="B24" s="23"/>
      <c r="C24" s="23"/>
      <c r="D24" s="23"/>
      <c r="E24" s="91" t="s">
        <v>67</v>
      </c>
      <c r="F24" s="49">
        <v>0.2</v>
      </c>
      <c r="G24" s="49">
        <f t="shared" ref="G24" si="2">0.2</f>
        <v>0.2</v>
      </c>
      <c r="H24" s="49">
        <v>0.2</v>
      </c>
    </row>
    <row r="25" spans="1:8" customFormat="1" ht="18.75" customHeight="1" x14ac:dyDescent="0.25">
      <c r="A25" s="23"/>
      <c r="B25" s="23"/>
      <c r="C25" s="23"/>
      <c r="D25" s="23"/>
      <c r="E25" s="27" t="s">
        <v>78</v>
      </c>
      <c r="F25" s="40">
        <f>F24*F22+F22</f>
        <v>149.01694999800975</v>
      </c>
      <c r="G25" s="40">
        <f t="shared" ref="G25:H25" si="3">G24*G22+G22</f>
        <v>164.50612989012475</v>
      </c>
      <c r="H25" s="40">
        <f t="shared" si="3"/>
        <v>228.54165590582377</v>
      </c>
    </row>
    <row r="26" spans="1:8" customFormat="1" ht="19.5" customHeight="1" x14ac:dyDescent="0.25">
      <c r="A26" s="23"/>
      <c r="B26" s="23"/>
      <c r="C26" s="23"/>
      <c r="D26" s="23"/>
      <c r="E26" s="27" t="s">
        <v>89</v>
      </c>
      <c r="F26" s="40">
        <f>F25+F20</f>
        <v>259.28391999800976</v>
      </c>
      <c r="G26" s="40">
        <f t="shared" ref="G26:H26" si="4">G25+G20</f>
        <v>274.77309989012474</v>
      </c>
      <c r="H26" s="40">
        <f t="shared" si="4"/>
        <v>338.80862590582376</v>
      </c>
    </row>
    <row r="27" spans="1:8" ht="15.75" x14ac:dyDescent="0.25">
      <c r="A27" s="23"/>
      <c r="B27" s="23"/>
      <c r="C27" s="23"/>
      <c r="D27" s="23"/>
      <c r="E27" s="23"/>
      <c r="F27" s="54"/>
      <c r="G27" s="54"/>
      <c r="H27" s="54"/>
    </row>
    <row r="28" spans="1:8" ht="15.75" x14ac:dyDescent="0.25">
      <c r="A28" s="23"/>
      <c r="B28" s="23"/>
      <c r="C28" s="23"/>
      <c r="D28" s="23"/>
      <c r="E28" s="23"/>
      <c r="F28" s="54"/>
      <c r="G28" s="54"/>
      <c r="H28" s="54"/>
    </row>
    <row r="29" spans="1:8" ht="15.75" x14ac:dyDescent="0.25">
      <c r="A29" s="23"/>
      <c r="B29" s="23"/>
      <c r="C29" s="23"/>
      <c r="D29" s="26"/>
      <c r="E29" s="26"/>
      <c r="F29" s="54"/>
      <c r="G29" s="54"/>
      <c r="H29" s="54"/>
    </row>
    <row r="30" spans="1:8" ht="21" x14ac:dyDescent="0.35">
      <c r="A30" s="11" t="s">
        <v>102</v>
      </c>
      <c r="B30" s="12"/>
      <c r="C30" s="12"/>
      <c r="D30" s="52"/>
      <c r="E30" s="53"/>
      <c r="F30" s="54"/>
      <c r="G30" s="54"/>
      <c r="H30" s="54"/>
    </row>
    <row r="31" spans="1:8" ht="15.75" x14ac:dyDescent="0.25">
      <c r="A31" s="9"/>
      <c r="B31" s="9"/>
      <c r="C31" s="9"/>
      <c r="D31" s="52"/>
      <c r="E31" s="53"/>
      <c r="F31" s="54"/>
      <c r="G31" s="54"/>
      <c r="H31" s="54"/>
    </row>
    <row r="32" spans="1:8" ht="15.75" x14ac:dyDescent="0.25">
      <c r="A32" s="160" t="s">
        <v>28</v>
      </c>
      <c r="B32" s="160"/>
      <c r="C32" s="160"/>
      <c r="D32" s="106"/>
      <c r="E32" s="106"/>
      <c r="F32" s="54"/>
      <c r="G32" s="54"/>
      <c r="H32" s="54"/>
    </row>
    <row r="33" spans="1:8" ht="15.75" x14ac:dyDescent="0.25">
      <c r="A33" s="201" t="s">
        <v>8</v>
      </c>
      <c r="B33" s="92" t="s">
        <v>27</v>
      </c>
      <c r="C33" s="92" t="s">
        <v>7</v>
      </c>
      <c r="D33" s="102"/>
      <c r="E33" s="102"/>
      <c r="F33" s="54"/>
      <c r="G33" s="54"/>
      <c r="H33" s="54"/>
    </row>
    <row r="34" spans="1:8" ht="15.75" x14ac:dyDescent="0.25">
      <c r="A34" s="201"/>
      <c r="B34" s="92" t="s">
        <v>87</v>
      </c>
      <c r="C34" s="92" t="s">
        <v>87</v>
      </c>
      <c r="D34" s="102"/>
      <c r="E34" s="102"/>
      <c r="F34" s="54"/>
      <c r="G34" s="54"/>
      <c r="H34" s="54"/>
    </row>
    <row r="35" spans="1:8" ht="15.75" x14ac:dyDescent="0.25">
      <c r="A35" s="93" t="s">
        <v>110</v>
      </c>
      <c r="B35" s="93" t="s">
        <v>3</v>
      </c>
      <c r="C35" s="93" t="s">
        <v>3</v>
      </c>
      <c r="D35" s="103"/>
      <c r="E35" s="103"/>
      <c r="F35" s="54"/>
      <c r="G35" s="54"/>
      <c r="H35" s="54"/>
    </row>
    <row r="36" spans="1:8" ht="15.75" x14ac:dyDescent="0.25">
      <c r="A36" s="93" t="s">
        <v>111</v>
      </c>
      <c r="B36" s="94" t="s">
        <v>9</v>
      </c>
      <c r="C36" s="95" t="s">
        <v>5</v>
      </c>
      <c r="D36" s="104"/>
      <c r="E36" s="105"/>
      <c r="F36" s="54"/>
      <c r="G36" s="54"/>
      <c r="H36" s="54"/>
    </row>
    <row r="37" spans="1:8" ht="30" x14ac:dyDescent="0.25">
      <c r="A37" s="96" t="s">
        <v>84</v>
      </c>
      <c r="B37" s="97" t="s">
        <v>80</v>
      </c>
      <c r="C37" s="95" t="s">
        <v>5</v>
      </c>
      <c r="D37" s="106"/>
      <c r="E37" s="105"/>
      <c r="F37" s="54"/>
      <c r="G37" s="54"/>
      <c r="H37" s="54"/>
    </row>
    <row r="38" spans="1:8" ht="30" x14ac:dyDescent="0.25">
      <c r="A38" s="96" t="s">
        <v>85</v>
      </c>
      <c r="B38" s="97" t="s">
        <v>81</v>
      </c>
      <c r="C38" s="95" t="s">
        <v>5</v>
      </c>
      <c r="D38" s="106"/>
      <c r="E38" s="105"/>
      <c r="F38" s="54"/>
      <c r="G38" s="54"/>
      <c r="H38" s="54"/>
    </row>
    <row r="39" spans="1:8" ht="30" x14ac:dyDescent="0.25">
      <c r="A39" s="96" t="s">
        <v>86</v>
      </c>
      <c r="B39" s="97" t="s">
        <v>80</v>
      </c>
      <c r="C39" s="95" t="s">
        <v>5</v>
      </c>
      <c r="D39" s="106"/>
      <c r="E39" s="105"/>
      <c r="F39" s="54"/>
      <c r="G39" s="54"/>
      <c r="H39" s="54"/>
    </row>
    <row r="40" spans="1:8" ht="15.75" x14ac:dyDescent="0.25">
      <c r="A40" s="9"/>
      <c r="B40" s="9"/>
      <c r="C40" s="9"/>
      <c r="D40" s="52"/>
      <c r="E40" s="53"/>
      <c r="F40" s="54"/>
      <c r="G40" s="54"/>
      <c r="H40" s="54"/>
    </row>
    <row r="41" spans="1:8" ht="15.75" x14ac:dyDescent="0.25">
      <c r="A41" s="160" t="s">
        <v>29</v>
      </c>
      <c r="B41" s="160"/>
      <c r="C41" s="160"/>
      <c r="D41" s="160"/>
      <c r="E41" s="160"/>
      <c r="F41" s="54"/>
      <c r="G41" s="54"/>
      <c r="H41" s="54"/>
    </row>
    <row r="42" spans="1:8" ht="15.75" x14ac:dyDescent="0.25">
      <c r="A42" s="163" t="s">
        <v>8</v>
      </c>
      <c r="B42" s="92" t="s">
        <v>27</v>
      </c>
      <c r="C42" s="92" t="s">
        <v>7</v>
      </c>
      <c r="D42" s="101" t="s">
        <v>100</v>
      </c>
      <c r="E42" s="101" t="s">
        <v>15</v>
      </c>
      <c r="F42" s="54"/>
      <c r="G42" s="54"/>
      <c r="H42" s="54"/>
    </row>
    <row r="43" spans="1:8" ht="15.75" x14ac:dyDescent="0.25">
      <c r="A43" s="164"/>
      <c r="B43" s="92" t="s">
        <v>87</v>
      </c>
      <c r="C43" s="92" t="s">
        <v>87</v>
      </c>
      <c r="D43" s="101" t="s">
        <v>87</v>
      </c>
      <c r="E43" s="101" t="s">
        <v>87</v>
      </c>
      <c r="F43" s="54"/>
      <c r="G43" s="54"/>
      <c r="H43" s="54"/>
    </row>
    <row r="44" spans="1:8" ht="15.75" x14ac:dyDescent="0.25">
      <c r="A44" s="93" t="s">
        <v>110</v>
      </c>
      <c r="B44" s="98" t="s">
        <v>3</v>
      </c>
      <c r="C44" s="93" t="s">
        <v>3</v>
      </c>
      <c r="D44" s="93" t="s">
        <v>3</v>
      </c>
      <c r="E44" s="93" t="s">
        <v>3</v>
      </c>
      <c r="F44" s="54"/>
      <c r="G44" s="54"/>
      <c r="H44" s="54"/>
    </row>
    <row r="45" spans="1:8" ht="15.75" x14ac:dyDescent="0.25">
      <c r="A45" s="93" t="s">
        <v>111</v>
      </c>
      <c r="B45" s="94" t="s">
        <v>9</v>
      </c>
      <c r="C45" s="95" t="s">
        <v>5</v>
      </c>
      <c r="D45" s="94" t="s">
        <v>9</v>
      </c>
      <c r="E45" s="95" t="s">
        <v>5</v>
      </c>
      <c r="F45" s="54"/>
      <c r="G45" s="54"/>
      <c r="H45" s="54"/>
    </row>
    <row r="46" spans="1:8" ht="30" x14ac:dyDescent="0.25">
      <c r="A46" s="96" t="s">
        <v>84</v>
      </c>
      <c r="B46" s="97" t="s">
        <v>80</v>
      </c>
      <c r="C46" s="95" t="s">
        <v>5</v>
      </c>
      <c r="D46" s="97" t="s">
        <v>80</v>
      </c>
      <c r="E46" s="95" t="s">
        <v>5</v>
      </c>
      <c r="F46" s="54"/>
      <c r="G46" s="54"/>
      <c r="H46" s="54"/>
    </row>
    <row r="47" spans="1:8" ht="30" x14ac:dyDescent="0.25">
      <c r="A47" s="96" t="s">
        <v>85</v>
      </c>
      <c r="B47" s="97" t="s">
        <v>81</v>
      </c>
      <c r="C47" s="95" t="s">
        <v>5</v>
      </c>
      <c r="D47" s="97" t="s">
        <v>81</v>
      </c>
      <c r="E47" s="95" t="s">
        <v>5</v>
      </c>
      <c r="F47" s="54"/>
      <c r="G47" s="54"/>
      <c r="H47" s="54"/>
    </row>
    <row r="48" spans="1:8" ht="30" x14ac:dyDescent="0.25">
      <c r="A48" s="96" t="s">
        <v>86</v>
      </c>
      <c r="B48" s="97" t="s">
        <v>80</v>
      </c>
      <c r="C48" s="95" t="s">
        <v>5</v>
      </c>
      <c r="D48" s="97" t="s">
        <v>80</v>
      </c>
      <c r="E48" s="95" t="s">
        <v>5</v>
      </c>
      <c r="F48" s="54"/>
      <c r="G48" s="54"/>
      <c r="H48" s="54"/>
    </row>
    <row r="49" spans="1:8" ht="15.75" x14ac:dyDescent="0.25">
      <c r="A49" s="9"/>
      <c r="B49" s="9"/>
      <c r="C49" s="9"/>
      <c r="D49" s="52"/>
      <c r="E49" s="53"/>
      <c r="F49" s="54"/>
      <c r="G49" s="54"/>
      <c r="H49" s="54"/>
    </row>
    <row r="50" spans="1:8" ht="15.75" x14ac:dyDescent="0.25">
      <c r="A50" s="160" t="s">
        <v>90</v>
      </c>
      <c r="B50" s="160"/>
      <c r="C50" s="160"/>
      <c r="D50" s="160"/>
      <c r="E50" s="160"/>
      <c r="F50" s="54"/>
      <c r="G50" s="54"/>
      <c r="H50" s="54"/>
    </row>
    <row r="51" spans="1:8" ht="15.75" x14ac:dyDescent="0.25">
      <c r="A51" s="163" t="s">
        <v>8</v>
      </c>
      <c r="B51" s="92" t="s">
        <v>27</v>
      </c>
      <c r="C51" s="92" t="s">
        <v>7</v>
      </c>
      <c r="D51" s="101" t="s">
        <v>100</v>
      </c>
      <c r="E51" s="101" t="s">
        <v>15</v>
      </c>
      <c r="F51" s="54"/>
      <c r="G51" s="54"/>
      <c r="H51" s="54"/>
    </row>
    <row r="52" spans="1:8" ht="15.75" x14ac:dyDescent="0.25">
      <c r="A52" s="164"/>
      <c r="B52" s="92" t="s">
        <v>87</v>
      </c>
      <c r="C52" s="92" t="s">
        <v>87</v>
      </c>
      <c r="D52" s="101" t="s">
        <v>87</v>
      </c>
      <c r="E52" s="101" t="s">
        <v>87</v>
      </c>
      <c r="F52" s="54"/>
      <c r="G52" s="54"/>
      <c r="H52" s="54"/>
    </row>
    <row r="53" spans="1:8" ht="15.75" x14ac:dyDescent="0.25">
      <c r="A53" s="93" t="s">
        <v>110</v>
      </c>
      <c r="B53" s="98" t="s">
        <v>3</v>
      </c>
      <c r="C53" s="93" t="s">
        <v>3</v>
      </c>
      <c r="D53" s="93" t="s">
        <v>3</v>
      </c>
      <c r="E53" s="93" t="s">
        <v>3</v>
      </c>
      <c r="F53" s="54"/>
      <c r="G53" s="54"/>
      <c r="H53" s="54"/>
    </row>
    <row r="54" spans="1:8" ht="15.75" x14ac:dyDescent="0.25">
      <c r="A54" s="93" t="s">
        <v>111</v>
      </c>
      <c r="B54" s="94" t="s">
        <v>82</v>
      </c>
      <c r="C54" s="95" t="s">
        <v>5</v>
      </c>
      <c r="D54" s="94" t="s">
        <v>82</v>
      </c>
      <c r="E54" s="95" t="s">
        <v>5</v>
      </c>
      <c r="F54" s="54"/>
      <c r="G54" s="54"/>
      <c r="H54" s="54"/>
    </row>
    <row r="55" spans="1:8" ht="30" x14ac:dyDescent="0.25">
      <c r="A55" s="96" t="s">
        <v>84</v>
      </c>
      <c r="B55" s="97" t="s">
        <v>83</v>
      </c>
      <c r="C55" s="95" t="s">
        <v>5</v>
      </c>
      <c r="D55" s="97" t="s">
        <v>101</v>
      </c>
      <c r="E55" s="95" t="s">
        <v>5</v>
      </c>
      <c r="F55" s="54"/>
      <c r="G55" s="54"/>
      <c r="H55" s="54"/>
    </row>
    <row r="56" spans="1:8" ht="15.75" x14ac:dyDescent="0.25">
      <c r="A56" s="96" t="s">
        <v>18</v>
      </c>
      <c r="B56" s="97" t="s">
        <v>83</v>
      </c>
      <c r="C56" s="95" t="s">
        <v>5</v>
      </c>
      <c r="D56" s="97" t="s">
        <v>101</v>
      </c>
      <c r="E56" s="95" t="s">
        <v>5</v>
      </c>
      <c r="F56" s="54"/>
      <c r="G56" s="54"/>
      <c r="H56" s="54"/>
    </row>
    <row r="57" spans="1:8" ht="15.75" x14ac:dyDescent="0.25">
      <c r="A57" s="96" t="s">
        <v>77</v>
      </c>
      <c r="B57" s="97" t="s">
        <v>83</v>
      </c>
      <c r="C57" s="95" t="s">
        <v>5</v>
      </c>
      <c r="D57" s="97" t="s">
        <v>101</v>
      </c>
      <c r="E57" s="95" t="s">
        <v>5</v>
      </c>
      <c r="F57" s="54"/>
      <c r="G57" s="54"/>
      <c r="H57" s="54"/>
    </row>
    <row r="58" spans="1:8" ht="15.75" x14ac:dyDescent="0.25">
      <c r="A58" s="99"/>
      <c r="B58" s="99"/>
      <c r="C58" s="99"/>
      <c r="D58" s="52"/>
      <c r="E58" s="53"/>
      <c r="F58" s="54"/>
      <c r="G58" s="54"/>
      <c r="H58" s="54"/>
    </row>
    <row r="59" spans="1:8" ht="15.75" x14ac:dyDescent="0.25">
      <c r="A59" s="100" t="s">
        <v>113</v>
      </c>
      <c r="B59" s="9"/>
      <c r="C59" s="9"/>
      <c r="D59" s="52"/>
      <c r="E59" s="53"/>
      <c r="F59" s="54"/>
      <c r="G59" s="54"/>
      <c r="H59" s="54"/>
    </row>
    <row r="60" spans="1:8" ht="15.75" x14ac:dyDescent="0.25">
      <c r="A60" s="23"/>
      <c r="B60" s="23"/>
      <c r="C60" s="23"/>
      <c r="D60" s="23"/>
      <c r="E60" s="23"/>
      <c r="F60" s="54"/>
      <c r="G60" s="54"/>
      <c r="H60" s="54"/>
    </row>
    <row r="61" spans="1:8" ht="15.75" x14ac:dyDescent="0.25">
      <c r="A61" s="23"/>
      <c r="B61" s="23"/>
      <c r="C61" s="23"/>
      <c r="D61" s="23"/>
      <c r="E61" s="23"/>
      <c r="F61" s="54"/>
      <c r="G61" s="54"/>
      <c r="H61" s="54"/>
    </row>
    <row r="62" spans="1:8" ht="15.75" x14ac:dyDescent="0.25">
      <c r="A62" s="23"/>
      <c r="B62" s="23"/>
      <c r="C62" s="23"/>
      <c r="D62" s="23"/>
      <c r="E62" s="23"/>
      <c r="F62" s="54"/>
      <c r="G62" s="54"/>
      <c r="H62" s="54"/>
    </row>
    <row r="63" spans="1:8" ht="15.75" x14ac:dyDescent="0.25">
      <c r="A63" s="23"/>
      <c r="B63" s="23"/>
      <c r="C63" s="23"/>
      <c r="D63" s="23"/>
      <c r="E63" s="23"/>
      <c r="F63" s="54"/>
      <c r="G63" s="54"/>
      <c r="H63" s="54"/>
    </row>
    <row r="64" spans="1:8" ht="15.75" x14ac:dyDescent="0.25">
      <c r="A64" s="23"/>
      <c r="B64" s="23"/>
      <c r="C64" s="23"/>
      <c r="D64" s="23"/>
      <c r="E64" s="23"/>
      <c r="F64" s="54"/>
      <c r="G64" s="54"/>
      <c r="H64" s="54"/>
    </row>
    <row r="65" spans="1:5" x14ac:dyDescent="0.25">
      <c r="A65" s="18"/>
      <c r="B65" s="19"/>
      <c r="C65" s="20"/>
      <c r="D65" s="21"/>
      <c r="E65" s="22"/>
    </row>
  </sheetData>
  <mergeCells count="37">
    <mergeCell ref="A1:H1"/>
    <mergeCell ref="A50:E50"/>
    <mergeCell ref="A51:A52"/>
    <mergeCell ref="A32:C32"/>
    <mergeCell ref="A33:A34"/>
    <mergeCell ref="A41:E41"/>
    <mergeCell ref="A42:A43"/>
    <mergeCell ref="F12:H12"/>
    <mergeCell ref="B20:C20"/>
    <mergeCell ref="F6:H6"/>
    <mergeCell ref="F7:H7"/>
    <mergeCell ref="F8:H8"/>
    <mergeCell ref="F13:H13"/>
    <mergeCell ref="F14:H14"/>
    <mergeCell ref="B13:C13"/>
    <mergeCell ref="B18:C18"/>
    <mergeCell ref="F9:H9"/>
    <mergeCell ref="A4:A5"/>
    <mergeCell ref="B4:C5"/>
    <mergeCell ref="D4:D5"/>
    <mergeCell ref="E4:E5"/>
    <mergeCell ref="B9:C9"/>
    <mergeCell ref="A9:A18"/>
    <mergeCell ref="B17:C17"/>
    <mergeCell ref="B10:C10"/>
    <mergeCell ref="B11:C11"/>
    <mergeCell ref="B14:C14"/>
    <mergeCell ref="B15:C15"/>
    <mergeCell ref="B16:C16"/>
    <mergeCell ref="B12:C12"/>
    <mergeCell ref="A2:H2"/>
    <mergeCell ref="F4:H4"/>
    <mergeCell ref="A6:A8"/>
    <mergeCell ref="B6:C6"/>
    <mergeCell ref="B7:C7"/>
    <mergeCell ref="B8:C8"/>
    <mergeCell ref="A3:H3"/>
  </mergeCells>
  <printOptions horizontalCentered="1" verticalCentered="1"/>
  <pageMargins left="0.23622047244094491" right="0.23622047244094491" top="0.74803149606299213" bottom="0.74803149606299213" header="0.31496062992125984" footer="0.31496062992125984"/>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42"/>
  <sheetViews>
    <sheetView topLeftCell="A8" zoomScale="70" zoomScaleNormal="70" workbookViewId="0">
      <selection activeCell="B12" sqref="B12:C12"/>
    </sheetView>
  </sheetViews>
  <sheetFormatPr baseColWidth="10" defaultRowHeight="15" x14ac:dyDescent="0.25"/>
  <cols>
    <col min="1" max="1" width="24.28515625" customWidth="1"/>
    <col min="2" max="2" width="99" customWidth="1"/>
    <col min="3" max="3" width="22.85546875" customWidth="1"/>
    <col min="4" max="4" width="64.85546875" customWidth="1"/>
    <col min="5" max="5" width="65.28515625" customWidth="1"/>
    <col min="6" max="6" width="13.28515625" customWidth="1"/>
    <col min="7" max="7" width="13.7109375" customWidth="1"/>
    <col min="8" max="8" width="11.42578125" customWidth="1"/>
  </cols>
  <sheetData>
    <row r="1" spans="1:9" ht="28.5" x14ac:dyDescent="0.45">
      <c r="A1" s="165" t="s">
        <v>45</v>
      </c>
      <c r="B1" s="165"/>
      <c r="C1" s="165"/>
      <c r="D1" s="165"/>
      <c r="E1" s="165"/>
      <c r="F1" s="165"/>
      <c r="G1" s="165"/>
      <c r="H1" s="2"/>
      <c r="I1" s="2"/>
    </row>
    <row r="2" spans="1:9" ht="27.75" customHeight="1" x14ac:dyDescent="0.25">
      <c r="A2" s="187" t="s">
        <v>97</v>
      </c>
      <c r="B2" s="187"/>
      <c r="C2" s="187"/>
      <c r="D2" s="187"/>
      <c r="E2" s="187"/>
      <c r="F2" s="187"/>
      <c r="G2" s="187"/>
      <c r="H2" s="89"/>
      <c r="I2" s="2"/>
    </row>
    <row r="3" spans="1:9" ht="18.75" customHeight="1" x14ac:dyDescent="0.25">
      <c r="A3" s="148" t="s">
        <v>37</v>
      </c>
      <c r="B3" s="148"/>
      <c r="C3" s="148"/>
      <c r="D3" s="148"/>
      <c r="E3" s="148"/>
      <c r="F3" s="148"/>
      <c r="G3" s="148"/>
      <c r="H3" s="2"/>
      <c r="I3" s="2"/>
    </row>
    <row r="4" spans="1:9" ht="33.75" customHeight="1" x14ac:dyDescent="0.25">
      <c r="A4" s="134"/>
      <c r="B4" s="135" t="s">
        <v>0</v>
      </c>
      <c r="C4" s="135"/>
      <c r="D4" s="134" t="s">
        <v>1</v>
      </c>
      <c r="E4" s="135" t="s">
        <v>2</v>
      </c>
      <c r="F4" s="134" t="s">
        <v>66</v>
      </c>
      <c r="G4" s="134"/>
      <c r="H4" s="2"/>
      <c r="I4" s="2"/>
    </row>
    <row r="5" spans="1:9" ht="18" customHeight="1" x14ac:dyDescent="0.25">
      <c r="A5" s="134"/>
      <c r="B5" s="135"/>
      <c r="C5" s="135"/>
      <c r="D5" s="134"/>
      <c r="E5" s="135"/>
      <c r="F5" s="84" t="s">
        <v>68</v>
      </c>
      <c r="G5" s="84" t="s">
        <v>33</v>
      </c>
    </row>
    <row r="6" spans="1:9" ht="42.75" customHeight="1" x14ac:dyDescent="0.25">
      <c r="A6" s="198" t="s">
        <v>4</v>
      </c>
      <c r="B6" s="200" t="s">
        <v>69</v>
      </c>
      <c r="C6" s="200"/>
      <c r="D6" s="128" t="s">
        <v>148</v>
      </c>
      <c r="E6" s="128" t="s">
        <v>144</v>
      </c>
      <c r="F6" s="195" t="s">
        <v>64</v>
      </c>
      <c r="G6" s="195"/>
    </row>
    <row r="7" spans="1:9" ht="60" customHeight="1" x14ac:dyDescent="0.25">
      <c r="A7" s="198"/>
      <c r="B7" s="199" t="s">
        <v>93</v>
      </c>
      <c r="C7" s="199"/>
      <c r="D7" s="14" t="s">
        <v>22</v>
      </c>
      <c r="E7" s="13" t="s">
        <v>128</v>
      </c>
      <c r="F7" s="195" t="s">
        <v>64</v>
      </c>
      <c r="G7" s="195"/>
    </row>
    <row r="8" spans="1:9" ht="51" customHeight="1" x14ac:dyDescent="0.25">
      <c r="A8" s="198"/>
      <c r="B8" s="199" t="s">
        <v>94</v>
      </c>
      <c r="C8" s="199"/>
      <c r="D8" s="14" t="s">
        <v>14</v>
      </c>
      <c r="E8" s="13" t="s">
        <v>120</v>
      </c>
      <c r="F8" s="195" t="s">
        <v>64</v>
      </c>
      <c r="G8" s="195"/>
    </row>
    <row r="9" spans="1:9" ht="46.5" customHeight="1" x14ac:dyDescent="0.25">
      <c r="A9" s="181" t="s">
        <v>54</v>
      </c>
      <c r="B9" s="166" t="s">
        <v>122</v>
      </c>
      <c r="C9" s="167"/>
      <c r="D9" s="16"/>
      <c r="E9" s="82" t="s">
        <v>121</v>
      </c>
      <c r="F9" s="46">
        <v>0.65916398713826363</v>
      </c>
      <c r="G9" s="46">
        <v>0.65916398713826363</v>
      </c>
    </row>
    <row r="10" spans="1:9" ht="93" customHeight="1" x14ac:dyDescent="0.25">
      <c r="A10" s="181"/>
      <c r="B10" s="166" t="s">
        <v>153</v>
      </c>
      <c r="C10" s="167"/>
      <c r="D10" s="15" t="s">
        <v>127</v>
      </c>
      <c r="E10" s="86" t="s">
        <v>121</v>
      </c>
      <c r="F10" s="46">
        <v>38.906839999999988</v>
      </c>
      <c r="G10" s="46">
        <v>38.906839999999988</v>
      </c>
    </row>
    <row r="11" spans="1:9" ht="42.75" customHeight="1" x14ac:dyDescent="0.25">
      <c r="A11" s="181"/>
      <c r="B11" s="166" t="s">
        <v>151</v>
      </c>
      <c r="C11" s="167"/>
      <c r="D11" s="16"/>
      <c r="E11" s="17" t="s">
        <v>121</v>
      </c>
      <c r="F11" s="189" t="s">
        <v>64</v>
      </c>
      <c r="G11" s="191"/>
    </row>
    <row r="12" spans="1:9" ht="231.75" customHeight="1" x14ac:dyDescent="0.25">
      <c r="A12" s="181"/>
      <c r="B12" s="186" t="s">
        <v>159</v>
      </c>
      <c r="C12" s="186"/>
      <c r="D12" s="15" t="s">
        <v>105</v>
      </c>
      <c r="E12" s="129" t="s">
        <v>145</v>
      </c>
      <c r="F12" s="189" t="s">
        <v>64</v>
      </c>
      <c r="G12" s="191"/>
    </row>
    <row r="13" spans="1:9" ht="15.75" x14ac:dyDescent="0.25">
      <c r="A13" s="181"/>
      <c r="B13" s="166" t="s">
        <v>118</v>
      </c>
      <c r="C13" s="167"/>
      <c r="D13" s="16"/>
      <c r="E13" s="82" t="s">
        <v>121</v>
      </c>
      <c r="F13" s="189" t="s">
        <v>64</v>
      </c>
      <c r="G13" s="191"/>
    </row>
    <row r="14" spans="1:9" ht="55.5" customHeight="1" x14ac:dyDescent="0.25">
      <c r="A14" s="181"/>
      <c r="B14" s="197" t="s">
        <v>143</v>
      </c>
      <c r="C14" s="197"/>
      <c r="D14" s="16"/>
      <c r="E14" s="82" t="s">
        <v>121</v>
      </c>
      <c r="F14" s="189" t="s">
        <v>64</v>
      </c>
      <c r="G14" s="191"/>
    </row>
    <row r="15" spans="1:9" ht="15.75" x14ac:dyDescent="0.25">
      <c r="A15" s="181"/>
      <c r="B15" s="183" t="s">
        <v>130</v>
      </c>
      <c r="C15" s="184"/>
      <c r="D15" s="16"/>
      <c r="E15" s="82" t="s">
        <v>121</v>
      </c>
      <c r="F15" s="189" t="s">
        <v>64</v>
      </c>
      <c r="G15" s="191"/>
    </row>
    <row r="16" spans="1:9" ht="58.5" customHeight="1" x14ac:dyDescent="0.25">
      <c r="A16" s="181"/>
      <c r="B16" s="183" t="s">
        <v>142</v>
      </c>
      <c r="C16" s="184"/>
      <c r="D16" s="83"/>
      <c r="E16" s="17" t="s">
        <v>147</v>
      </c>
      <c r="F16" s="46">
        <v>33.328369507319998</v>
      </c>
      <c r="G16" s="46">
        <v>55.547282512199992</v>
      </c>
    </row>
    <row r="17" spans="1:7" ht="42" customHeight="1" x14ac:dyDescent="0.25">
      <c r="A17" s="181"/>
      <c r="B17" s="183" t="s">
        <v>106</v>
      </c>
      <c r="C17" s="184"/>
      <c r="D17" s="15"/>
      <c r="E17" s="82" t="s">
        <v>121</v>
      </c>
      <c r="F17" s="189" t="s">
        <v>64</v>
      </c>
      <c r="G17" s="191"/>
    </row>
    <row r="18" spans="1:7" ht="38.25" customHeight="1" x14ac:dyDescent="0.25">
      <c r="A18" s="181"/>
      <c r="B18" s="183" t="s">
        <v>139</v>
      </c>
      <c r="C18" s="184"/>
      <c r="D18" s="15"/>
      <c r="E18" s="82" t="s">
        <v>131</v>
      </c>
      <c r="F18" s="46">
        <v>1.9421221864951768</v>
      </c>
      <c r="G18" s="46">
        <v>1.9421221864951768</v>
      </c>
    </row>
    <row r="19" spans="1:7" ht="67.5" customHeight="1" x14ac:dyDescent="0.25">
      <c r="A19" s="182"/>
      <c r="B19" s="183" t="s">
        <v>140</v>
      </c>
      <c r="C19" s="184"/>
      <c r="D19" s="15" t="s">
        <v>137</v>
      </c>
      <c r="E19" s="86" t="s">
        <v>131</v>
      </c>
      <c r="F19" s="189" t="s">
        <v>64</v>
      </c>
      <c r="G19" s="191"/>
    </row>
    <row r="20" spans="1:7" ht="6.75" customHeight="1" x14ac:dyDescent="0.25">
      <c r="A20" s="23"/>
      <c r="B20" s="23"/>
      <c r="C20" s="23"/>
      <c r="D20" s="38"/>
      <c r="E20" s="47"/>
      <c r="F20" s="47"/>
      <c r="G20" s="47"/>
    </row>
    <row r="21" spans="1:7" ht="92.25" customHeight="1" x14ac:dyDescent="0.25">
      <c r="A21" s="126" t="s">
        <v>76</v>
      </c>
      <c r="B21" s="158" t="s">
        <v>70</v>
      </c>
      <c r="C21" s="159"/>
      <c r="D21" s="36"/>
      <c r="E21" s="37" t="s">
        <v>121</v>
      </c>
      <c r="F21" s="48">
        <v>110.26697000000001</v>
      </c>
      <c r="G21" s="48">
        <v>110.26697000000001</v>
      </c>
    </row>
    <row r="22" spans="1:7" ht="6.75" customHeight="1" x14ac:dyDescent="0.25">
      <c r="A22" s="23"/>
      <c r="B22" s="23"/>
      <c r="C22" s="23"/>
      <c r="D22" s="23"/>
      <c r="E22" s="38"/>
      <c r="F22" s="47"/>
      <c r="G22" s="47"/>
    </row>
    <row r="23" spans="1:7" ht="15.75" x14ac:dyDescent="0.25">
      <c r="A23" s="23"/>
      <c r="B23" s="23"/>
      <c r="C23" s="23"/>
      <c r="D23" s="23"/>
      <c r="E23" s="90" t="s">
        <v>79</v>
      </c>
      <c r="F23" s="40">
        <f>SUM(F9:F19)</f>
        <v>74.836495680953433</v>
      </c>
      <c r="G23" s="40">
        <f>SUM(G9:G19)</f>
        <v>97.055408685833427</v>
      </c>
    </row>
    <row r="24" spans="1:7" ht="15.75" x14ac:dyDescent="0.25">
      <c r="A24" s="23"/>
      <c r="B24" s="23"/>
      <c r="C24" s="23"/>
      <c r="D24" s="23"/>
      <c r="E24" s="90" t="s">
        <v>88</v>
      </c>
      <c r="F24" s="40">
        <f>F23+F21</f>
        <v>185.10346568095343</v>
      </c>
      <c r="G24" s="40">
        <f t="shared" ref="G24" si="0">G23+G21</f>
        <v>207.32237868583343</v>
      </c>
    </row>
    <row r="25" spans="1:7" ht="15.75" x14ac:dyDescent="0.25">
      <c r="A25" s="23"/>
      <c r="B25" s="23"/>
      <c r="C25" s="23"/>
      <c r="D25" s="23"/>
      <c r="E25" s="91" t="s">
        <v>67</v>
      </c>
      <c r="F25" s="49">
        <v>0.4</v>
      </c>
      <c r="G25" s="49">
        <v>0.4</v>
      </c>
    </row>
    <row r="26" spans="1:7" ht="21" customHeight="1" x14ac:dyDescent="0.25">
      <c r="A26" s="23"/>
      <c r="B26" s="23"/>
      <c r="C26" s="23"/>
      <c r="D26" s="23"/>
      <c r="E26" s="27" t="s">
        <v>78</v>
      </c>
      <c r="F26" s="40">
        <f>F25*F23+F23</f>
        <v>104.77109395333481</v>
      </c>
      <c r="G26" s="40">
        <f t="shared" ref="G26" si="1">G25*G23+G23</f>
        <v>135.87757216016681</v>
      </c>
    </row>
    <row r="27" spans="1:7" ht="21" customHeight="1" x14ac:dyDescent="0.25">
      <c r="A27" s="23"/>
      <c r="B27" s="23"/>
      <c r="C27" s="23"/>
      <c r="D27" s="23"/>
      <c r="E27" s="27" t="s">
        <v>89</v>
      </c>
      <c r="F27" s="40">
        <f>F26+F21</f>
        <v>215.03806395333481</v>
      </c>
      <c r="G27" s="40">
        <f>G26+G21</f>
        <v>246.14454216016682</v>
      </c>
    </row>
    <row r="28" spans="1:7" ht="15.75" x14ac:dyDescent="0.25">
      <c r="A28" s="23"/>
      <c r="B28" s="23"/>
      <c r="C28" s="23"/>
      <c r="D28" s="23"/>
      <c r="E28" s="26"/>
      <c r="F28" s="23"/>
      <c r="G28" s="23"/>
    </row>
    <row r="29" spans="1:7" ht="15.75" x14ac:dyDescent="0.25">
      <c r="A29" s="23"/>
      <c r="B29" s="23"/>
      <c r="C29" s="23"/>
      <c r="D29" s="23"/>
      <c r="E29" s="26"/>
      <c r="F29" s="23"/>
      <c r="G29" s="23"/>
    </row>
    <row r="30" spans="1:7" ht="15.75" x14ac:dyDescent="0.25">
      <c r="A30" s="23"/>
      <c r="B30" s="23"/>
      <c r="C30" s="23"/>
      <c r="D30" s="23"/>
      <c r="E30" s="26"/>
      <c r="F30" s="23"/>
      <c r="G30" s="23"/>
    </row>
    <row r="31" spans="1:7" ht="21" x14ac:dyDescent="0.35">
      <c r="A31" s="107" t="s">
        <v>60</v>
      </c>
      <c r="B31" s="24"/>
      <c r="C31" s="24"/>
      <c r="D31" s="23"/>
      <c r="E31" s="28"/>
      <c r="F31" s="23"/>
      <c r="G31" s="23"/>
    </row>
    <row r="32" spans="1:7" ht="21" x14ac:dyDescent="0.35">
      <c r="A32" s="107"/>
      <c r="B32" s="24"/>
      <c r="C32" s="24"/>
      <c r="D32" s="26"/>
      <c r="E32" s="28"/>
      <c r="F32" s="23"/>
      <c r="G32" s="23"/>
    </row>
    <row r="33" spans="1:7" ht="25.5" customHeight="1" x14ac:dyDescent="0.25">
      <c r="A33" s="204" t="s">
        <v>8</v>
      </c>
      <c r="B33" s="202" t="s">
        <v>112</v>
      </c>
      <c r="C33" s="203"/>
      <c r="D33" s="115"/>
      <c r="E33" s="28"/>
      <c r="F33" s="23"/>
      <c r="G33" s="23"/>
    </row>
    <row r="34" spans="1:7" ht="18.75" customHeight="1" x14ac:dyDescent="0.25">
      <c r="A34" s="204"/>
      <c r="B34" s="122" t="s">
        <v>28</v>
      </c>
      <c r="C34" s="122" t="s">
        <v>29</v>
      </c>
      <c r="D34" s="115"/>
      <c r="E34" s="28"/>
      <c r="F34" s="23"/>
      <c r="G34" s="23"/>
    </row>
    <row r="35" spans="1:7" ht="15.75" x14ac:dyDescent="0.25">
      <c r="A35" s="93" t="s">
        <v>110</v>
      </c>
      <c r="B35" s="25" t="s">
        <v>3</v>
      </c>
      <c r="C35" s="25" t="s">
        <v>3</v>
      </c>
      <c r="D35" s="26"/>
      <c r="E35" s="26"/>
      <c r="F35" s="23"/>
      <c r="G35" s="23"/>
    </row>
    <row r="36" spans="1:7" ht="15.75" x14ac:dyDescent="0.25">
      <c r="A36" s="93" t="s">
        <v>111</v>
      </c>
      <c r="B36" s="27">
        <v>90</v>
      </c>
      <c r="C36" s="27">
        <v>80</v>
      </c>
      <c r="D36" s="121"/>
      <c r="E36" s="23"/>
      <c r="F36" s="23"/>
      <c r="G36" s="23"/>
    </row>
    <row r="37" spans="1:7" ht="31.5" x14ac:dyDescent="0.25">
      <c r="A37" s="29" t="s">
        <v>84</v>
      </c>
      <c r="B37" s="27">
        <v>90</v>
      </c>
      <c r="C37" s="27">
        <v>80</v>
      </c>
      <c r="D37" s="121"/>
      <c r="E37" s="23"/>
      <c r="F37" s="23"/>
      <c r="G37" s="23"/>
    </row>
    <row r="38" spans="1:7" ht="31.5" x14ac:dyDescent="0.25">
      <c r="A38" s="29" t="s">
        <v>85</v>
      </c>
      <c r="B38" s="27">
        <v>80</v>
      </c>
      <c r="C38" s="27">
        <v>70</v>
      </c>
      <c r="D38" s="121"/>
      <c r="E38" s="23"/>
      <c r="F38" s="23"/>
      <c r="G38" s="23"/>
    </row>
    <row r="39" spans="1:7" ht="31.5" x14ac:dyDescent="0.25">
      <c r="A39" s="29" t="s">
        <v>86</v>
      </c>
      <c r="B39" s="27">
        <v>80</v>
      </c>
      <c r="C39" s="27">
        <v>70</v>
      </c>
      <c r="D39" s="121"/>
      <c r="E39" s="23"/>
      <c r="F39" s="23"/>
      <c r="G39" s="23"/>
    </row>
    <row r="40" spans="1:7" ht="15.75" x14ac:dyDescent="0.25">
      <c r="A40" s="23"/>
      <c r="B40" s="23"/>
      <c r="C40" s="23"/>
      <c r="D40" s="26"/>
      <c r="E40" s="23"/>
      <c r="F40" s="23"/>
      <c r="G40" s="23"/>
    </row>
    <row r="41" spans="1:7" ht="15.75" x14ac:dyDescent="0.25">
      <c r="A41" s="23"/>
      <c r="B41" s="23"/>
      <c r="C41" s="23"/>
      <c r="D41" s="26"/>
      <c r="E41" s="23"/>
      <c r="F41" s="23"/>
      <c r="G41" s="23"/>
    </row>
    <row r="42" spans="1:7" ht="15.75" x14ac:dyDescent="0.25">
      <c r="A42" s="23"/>
      <c r="B42" s="23"/>
      <c r="C42" s="23"/>
      <c r="D42" s="23"/>
      <c r="E42" s="23"/>
      <c r="F42" s="23"/>
      <c r="G42" s="23"/>
    </row>
  </sheetData>
  <mergeCells count="37">
    <mergeCell ref="F15:G15"/>
    <mergeCell ref="F17:G17"/>
    <mergeCell ref="F19:G19"/>
    <mergeCell ref="A2:G2"/>
    <mergeCell ref="A3:G3"/>
    <mergeCell ref="F8:G8"/>
    <mergeCell ref="F11:G11"/>
    <mergeCell ref="F12:G12"/>
    <mergeCell ref="F13:G13"/>
    <mergeCell ref="F14:G14"/>
    <mergeCell ref="F4:G4"/>
    <mergeCell ref="F6:G6"/>
    <mergeCell ref="F7:G7"/>
    <mergeCell ref="B15:C15"/>
    <mergeCell ref="B16:C16"/>
    <mergeCell ref="B18:C18"/>
    <mergeCell ref="A4:A5"/>
    <mergeCell ref="B4:C5"/>
    <mergeCell ref="D4:D5"/>
    <mergeCell ref="E4:E5"/>
    <mergeCell ref="A1:G1"/>
    <mergeCell ref="B33:C33"/>
    <mergeCell ref="B17:C17"/>
    <mergeCell ref="A33:A34"/>
    <mergeCell ref="A6:A8"/>
    <mergeCell ref="B6:C6"/>
    <mergeCell ref="B7:C7"/>
    <mergeCell ref="B8:C8"/>
    <mergeCell ref="B9:C9"/>
    <mergeCell ref="B19:C19"/>
    <mergeCell ref="A9:A19"/>
    <mergeCell ref="B10:C10"/>
    <mergeCell ref="B11:C11"/>
    <mergeCell ref="B12:C12"/>
    <mergeCell ref="B13:C13"/>
    <mergeCell ref="B14:C14"/>
    <mergeCell ref="B21:C21"/>
  </mergeCells>
  <printOptions horizontalCentered="1" verticalCentered="1"/>
  <pageMargins left="0.31496062992125984" right="0.31496062992125984" top="0.55118110236220474" bottom="0.19685039370078741" header="0.31496062992125984" footer="0.31496062992125984"/>
  <pageSetup paperSize="9"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67"/>
  <sheetViews>
    <sheetView topLeftCell="A10" zoomScale="70" zoomScaleNormal="70" workbookViewId="0">
      <selection activeCell="B11" sqref="B11:C11"/>
    </sheetView>
  </sheetViews>
  <sheetFormatPr baseColWidth="10" defaultRowHeight="15" x14ac:dyDescent="0.25"/>
  <cols>
    <col min="1" max="1" width="22.42578125" customWidth="1"/>
    <col min="2" max="2" width="107.5703125" customWidth="1"/>
    <col min="3" max="3" width="25.28515625" customWidth="1"/>
    <col min="4" max="4" width="71.140625" customWidth="1"/>
    <col min="5" max="5" width="54.28515625" customWidth="1"/>
    <col min="6" max="8" width="12" customWidth="1"/>
  </cols>
  <sheetData>
    <row r="1" spans="1:8" ht="57.75" customHeight="1" x14ac:dyDescent="0.45">
      <c r="A1" s="211" t="s">
        <v>114</v>
      </c>
      <c r="B1" s="211"/>
      <c r="C1" s="211"/>
      <c r="D1" s="211"/>
      <c r="E1" s="211"/>
      <c r="F1" s="211"/>
      <c r="G1" s="211"/>
      <c r="H1" s="211"/>
    </row>
    <row r="2" spans="1:8" ht="27.75" customHeight="1" x14ac:dyDescent="0.25">
      <c r="A2" s="187" t="s">
        <v>92</v>
      </c>
      <c r="B2" s="187"/>
      <c r="C2" s="187"/>
      <c r="D2" s="187"/>
      <c r="E2" s="187"/>
      <c r="F2" s="187"/>
      <c r="G2" s="187"/>
      <c r="H2" s="187"/>
    </row>
    <row r="3" spans="1:8" ht="18.75" customHeight="1" x14ac:dyDescent="0.25">
      <c r="A3" s="148" t="s">
        <v>37</v>
      </c>
      <c r="B3" s="148"/>
      <c r="C3" s="148"/>
      <c r="D3" s="148"/>
      <c r="E3" s="148"/>
      <c r="F3" s="148"/>
      <c r="G3" s="148"/>
      <c r="H3" s="148"/>
    </row>
    <row r="4" spans="1:8" ht="33.75" customHeight="1" x14ac:dyDescent="0.25">
      <c r="A4" s="134"/>
      <c r="B4" s="135" t="s">
        <v>0</v>
      </c>
      <c r="C4" s="135"/>
      <c r="D4" s="134" t="s">
        <v>1</v>
      </c>
      <c r="E4" s="135" t="s">
        <v>2</v>
      </c>
      <c r="F4" s="212" t="s">
        <v>63</v>
      </c>
      <c r="G4" s="213"/>
      <c r="H4" s="213"/>
    </row>
    <row r="5" spans="1:8" ht="15.75" x14ac:dyDescent="0.25">
      <c r="A5" s="134"/>
      <c r="B5" s="135"/>
      <c r="C5" s="135"/>
      <c r="D5" s="134"/>
      <c r="E5" s="135"/>
      <c r="F5" s="80" t="s">
        <v>13</v>
      </c>
      <c r="G5" s="80" t="s">
        <v>33</v>
      </c>
      <c r="H5" s="80" t="s">
        <v>34</v>
      </c>
    </row>
    <row r="6" spans="1:8" ht="47.25" x14ac:dyDescent="0.25">
      <c r="A6" s="198" t="s">
        <v>4</v>
      </c>
      <c r="B6" s="174" t="s">
        <v>69</v>
      </c>
      <c r="C6" s="175"/>
      <c r="D6" s="128" t="s">
        <v>148</v>
      </c>
      <c r="E6" s="128" t="s">
        <v>144</v>
      </c>
      <c r="F6" s="192" t="s">
        <v>64</v>
      </c>
      <c r="G6" s="193"/>
      <c r="H6" s="194"/>
    </row>
    <row r="7" spans="1:8" ht="45.75" customHeight="1" x14ac:dyDescent="0.25">
      <c r="A7" s="198"/>
      <c r="B7" s="168" t="s">
        <v>93</v>
      </c>
      <c r="C7" s="169"/>
      <c r="D7" s="14" t="s">
        <v>22</v>
      </c>
      <c r="E7" s="88" t="s">
        <v>128</v>
      </c>
      <c r="F7" s="192" t="s">
        <v>64</v>
      </c>
      <c r="G7" s="193"/>
      <c r="H7" s="194"/>
    </row>
    <row r="8" spans="1:8" ht="54" customHeight="1" x14ac:dyDescent="0.25">
      <c r="A8" s="198"/>
      <c r="B8" s="206" t="s">
        <v>94</v>
      </c>
      <c r="C8" s="207"/>
      <c r="D8" s="14" t="s">
        <v>14</v>
      </c>
      <c r="E8" s="88" t="s">
        <v>120</v>
      </c>
      <c r="F8" s="192" t="s">
        <v>64</v>
      </c>
      <c r="G8" s="193"/>
      <c r="H8" s="194"/>
    </row>
    <row r="9" spans="1:8" ht="35.25" customHeight="1" x14ac:dyDescent="0.25">
      <c r="A9" s="133" t="s">
        <v>13</v>
      </c>
      <c r="B9" s="197" t="s">
        <v>122</v>
      </c>
      <c r="C9" s="197"/>
      <c r="D9" s="16"/>
      <c r="E9" s="17" t="s">
        <v>121</v>
      </c>
      <c r="F9" s="46">
        <v>0.65916398713826363</v>
      </c>
      <c r="G9" s="46">
        <v>0.65916398713826363</v>
      </c>
      <c r="H9" s="46">
        <v>0.65916398713826363</v>
      </c>
    </row>
    <row r="10" spans="1:8" ht="35.25" customHeight="1" x14ac:dyDescent="0.25">
      <c r="A10" s="133"/>
      <c r="B10" s="197" t="s">
        <v>151</v>
      </c>
      <c r="C10" s="197"/>
      <c r="D10" s="16"/>
      <c r="E10" s="17" t="s">
        <v>121</v>
      </c>
      <c r="F10" s="189" t="s">
        <v>64</v>
      </c>
      <c r="G10" s="190"/>
      <c r="H10" s="191"/>
    </row>
    <row r="11" spans="1:8" ht="219" customHeight="1" x14ac:dyDescent="0.25">
      <c r="A11" s="133"/>
      <c r="B11" s="186" t="s">
        <v>159</v>
      </c>
      <c r="C11" s="186"/>
      <c r="D11" s="15" t="s">
        <v>105</v>
      </c>
      <c r="E11" s="129" t="s">
        <v>145</v>
      </c>
      <c r="F11" s="189" t="s">
        <v>64</v>
      </c>
      <c r="G11" s="190"/>
      <c r="H11" s="191"/>
    </row>
    <row r="12" spans="1:8" ht="15.75" x14ac:dyDescent="0.25">
      <c r="A12" s="133"/>
      <c r="B12" s="197" t="s">
        <v>118</v>
      </c>
      <c r="C12" s="197"/>
      <c r="D12" s="16"/>
      <c r="E12" s="17" t="s">
        <v>121</v>
      </c>
      <c r="F12" s="189" t="s">
        <v>64</v>
      </c>
      <c r="G12" s="190"/>
      <c r="H12" s="191"/>
    </row>
    <row r="13" spans="1:8" ht="65.25" customHeight="1" x14ac:dyDescent="0.25">
      <c r="A13" s="133"/>
      <c r="B13" s="197" t="s">
        <v>154</v>
      </c>
      <c r="C13" s="197"/>
      <c r="D13" s="15"/>
      <c r="E13" s="86" t="s">
        <v>121</v>
      </c>
      <c r="F13" s="46">
        <v>68.626479999999987</v>
      </c>
      <c r="G13" s="46">
        <v>68.626479999999987</v>
      </c>
      <c r="H13" s="46">
        <v>68.626479999999987</v>
      </c>
    </row>
    <row r="14" spans="1:8" ht="50.25" customHeight="1" x14ac:dyDescent="0.25">
      <c r="A14" s="133"/>
      <c r="B14" s="197" t="s">
        <v>143</v>
      </c>
      <c r="C14" s="197"/>
      <c r="D14" s="15"/>
      <c r="E14" s="86" t="s">
        <v>121</v>
      </c>
      <c r="F14" s="208" t="s">
        <v>64</v>
      </c>
      <c r="G14" s="209"/>
      <c r="H14" s="210"/>
    </row>
    <row r="15" spans="1:8" ht="15.75" x14ac:dyDescent="0.25">
      <c r="A15" s="133"/>
      <c r="B15" s="197" t="s">
        <v>130</v>
      </c>
      <c r="C15" s="197"/>
      <c r="D15" s="15"/>
      <c r="E15" s="86" t="s">
        <v>121</v>
      </c>
      <c r="F15" s="208" t="s">
        <v>64</v>
      </c>
      <c r="G15" s="209"/>
      <c r="H15" s="210"/>
    </row>
    <row r="16" spans="1:8" ht="53.25" customHeight="1" x14ac:dyDescent="0.25">
      <c r="A16" s="133"/>
      <c r="B16" s="166" t="s">
        <v>142</v>
      </c>
      <c r="C16" s="167"/>
      <c r="D16" s="110"/>
      <c r="E16" s="86" t="s">
        <v>131</v>
      </c>
      <c r="F16" s="46">
        <v>55.547282512199992</v>
      </c>
      <c r="G16" s="46">
        <v>55.547282512199992</v>
      </c>
      <c r="H16" s="46">
        <v>55.547282512199992</v>
      </c>
    </row>
    <row r="17" spans="1:8" ht="46.5" customHeight="1" x14ac:dyDescent="0.25">
      <c r="A17" s="133"/>
      <c r="B17" s="183" t="s">
        <v>108</v>
      </c>
      <c r="C17" s="184"/>
      <c r="D17" s="86" t="s">
        <v>133</v>
      </c>
      <c r="E17" s="86" t="s">
        <v>121</v>
      </c>
      <c r="F17" s="208" t="s">
        <v>64</v>
      </c>
      <c r="G17" s="209"/>
      <c r="H17" s="210"/>
    </row>
    <row r="18" spans="1:8" ht="34.5" customHeight="1" x14ac:dyDescent="0.25">
      <c r="A18" s="133"/>
      <c r="B18" s="183" t="s">
        <v>109</v>
      </c>
      <c r="C18" s="184"/>
      <c r="D18" s="15"/>
      <c r="E18" s="86" t="s">
        <v>121</v>
      </c>
      <c r="F18" s="208" t="s">
        <v>64</v>
      </c>
      <c r="G18" s="209"/>
      <c r="H18" s="210"/>
    </row>
    <row r="19" spans="1:8" ht="40.5" customHeight="1" x14ac:dyDescent="0.25">
      <c r="A19" s="133"/>
      <c r="B19" s="183" t="s">
        <v>132</v>
      </c>
      <c r="C19" s="184"/>
      <c r="D19" s="15"/>
      <c r="E19" s="86" t="s">
        <v>121</v>
      </c>
      <c r="F19" s="208" t="s">
        <v>64</v>
      </c>
      <c r="G19" s="209"/>
      <c r="H19" s="210"/>
    </row>
    <row r="20" spans="1:8" ht="39" customHeight="1" x14ac:dyDescent="0.25">
      <c r="A20" s="133"/>
      <c r="B20" s="183" t="s">
        <v>139</v>
      </c>
      <c r="C20" s="184"/>
      <c r="D20" s="15"/>
      <c r="E20" s="86" t="s">
        <v>131</v>
      </c>
      <c r="F20" s="46">
        <v>1.9421221864951768</v>
      </c>
      <c r="G20" s="46">
        <v>1.9421221864951768</v>
      </c>
      <c r="H20" s="46">
        <v>1.9421221864951768</v>
      </c>
    </row>
    <row r="21" spans="1:8" ht="51" customHeight="1" x14ac:dyDescent="0.25">
      <c r="A21" s="133"/>
      <c r="B21" s="183" t="s">
        <v>140</v>
      </c>
      <c r="C21" s="184"/>
      <c r="D21" s="15" t="s">
        <v>107</v>
      </c>
      <c r="E21" s="86" t="s">
        <v>131</v>
      </c>
      <c r="F21" s="208" t="s">
        <v>64</v>
      </c>
      <c r="G21" s="209"/>
      <c r="H21" s="210"/>
    </row>
    <row r="22" spans="1:8" ht="29.25" customHeight="1" x14ac:dyDescent="0.25">
      <c r="A22" s="133" t="s">
        <v>36</v>
      </c>
      <c r="B22" s="185" t="s">
        <v>126</v>
      </c>
      <c r="C22" s="185"/>
      <c r="D22" s="15"/>
      <c r="E22" s="86" t="s">
        <v>121</v>
      </c>
      <c r="F22" s="111"/>
      <c r="G22" s="46">
        <v>2.5836012861736335</v>
      </c>
      <c r="H22" s="46">
        <v>2.5836012861736335</v>
      </c>
    </row>
    <row r="23" spans="1:8" ht="54.75" customHeight="1" x14ac:dyDescent="0.25">
      <c r="A23" s="133"/>
      <c r="B23" s="183" t="s">
        <v>91</v>
      </c>
      <c r="C23" s="184"/>
      <c r="D23" s="15" t="s">
        <v>24</v>
      </c>
      <c r="E23" s="85" t="s">
        <v>129</v>
      </c>
      <c r="F23" s="111"/>
      <c r="G23" s="46">
        <v>76.956016993488277</v>
      </c>
      <c r="H23" s="46">
        <v>213.49372555065648</v>
      </c>
    </row>
    <row r="24" spans="1:8" ht="6.75" customHeight="1" x14ac:dyDescent="0.25">
      <c r="A24" s="23"/>
      <c r="B24" s="23"/>
      <c r="C24" s="23"/>
      <c r="D24" s="38"/>
      <c r="E24" s="47"/>
      <c r="F24" s="47"/>
      <c r="G24" s="47"/>
      <c r="H24" s="24"/>
    </row>
    <row r="25" spans="1:8" ht="98.25" customHeight="1" x14ac:dyDescent="0.25">
      <c r="A25" s="126" t="s">
        <v>76</v>
      </c>
      <c r="B25" s="158" t="s">
        <v>70</v>
      </c>
      <c r="C25" s="159"/>
      <c r="D25" s="36"/>
      <c r="E25" s="37" t="s">
        <v>121</v>
      </c>
      <c r="F25" s="48">
        <v>110.26697000000001</v>
      </c>
      <c r="G25" s="48">
        <v>110.26697000000001</v>
      </c>
      <c r="H25" s="48">
        <v>110.26697000000001</v>
      </c>
    </row>
    <row r="26" spans="1:8" ht="6.75" customHeight="1" x14ac:dyDescent="0.25">
      <c r="A26" s="23"/>
      <c r="B26" s="23"/>
      <c r="C26" s="23"/>
      <c r="D26" s="23"/>
      <c r="E26" s="38"/>
      <c r="F26" s="47"/>
      <c r="G26" s="47"/>
      <c r="H26" s="47"/>
    </row>
    <row r="27" spans="1:8" ht="15.75" x14ac:dyDescent="0.25">
      <c r="A27" s="23"/>
      <c r="B27" s="23"/>
      <c r="C27" s="23"/>
      <c r="D27" s="23"/>
      <c r="E27" s="90" t="s">
        <v>79</v>
      </c>
      <c r="F27" s="40">
        <f>SUM(F9:F23)</f>
        <v>126.77504868583343</v>
      </c>
      <c r="G27" s="40">
        <f>SUM(G9:G23)</f>
        <v>206.31466696549535</v>
      </c>
      <c r="H27" s="40">
        <f t="shared" ref="H27" si="0">SUM(H9:H23)</f>
        <v>342.85237552266358</v>
      </c>
    </row>
    <row r="28" spans="1:8" ht="31.5" x14ac:dyDescent="0.25">
      <c r="A28" s="23"/>
      <c r="B28" s="23"/>
      <c r="C28" s="23"/>
      <c r="D28" s="23"/>
      <c r="E28" s="90" t="s">
        <v>88</v>
      </c>
      <c r="F28" s="40">
        <f>F27+F25</f>
        <v>237.04201868583345</v>
      </c>
      <c r="G28" s="40">
        <f t="shared" ref="G28:H28" si="1">G27+G25</f>
        <v>316.58163696549536</v>
      </c>
      <c r="H28" s="40">
        <f t="shared" si="1"/>
        <v>453.11934552266359</v>
      </c>
    </row>
    <row r="29" spans="1:8" ht="15.75" x14ac:dyDescent="0.25">
      <c r="A29" s="23"/>
      <c r="B29" s="23"/>
      <c r="C29" s="23"/>
      <c r="D29" s="23"/>
      <c r="E29" s="91" t="s">
        <v>67</v>
      </c>
      <c r="F29" s="49">
        <v>0.2</v>
      </c>
      <c r="G29" s="49">
        <f t="shared" ref="G29" si="2">0.2</f>
        <v>0.2</v>
      </c>
      <c r="H29" s="49">
        <v>0</v>
      </c>
    </row>
    <row r="30" spans="1:8" ht="21" customHeight="1" x14ac:dyDescent="0.25">
      <c r="A30" s="23"/>
      <c r="B30" s="23"/>
      <c r="C30" s="23"/>
      <c r="D30" s="23"/>
      <c r="E30" s="27" t="s">
        <v>78</v>
      </c>
      <c r="F30" s="40">
        <f>F29*F27+F27</f>
        <v>152.13005842300012</v>
      </c>
      <c r="G30" s="40">
        <f t="shared" ref="G30:H30" si="3">G29*G27+G27</f>
        <v>247.57760035859442</v>
      </c>
      <c r="H30" s="40">
        <f t="shared" si="3"/>
        <v>342.85237552266358</v>
      </c>
    </row>
    <row r="31" spans="1:8" ht="21" customHeight="1" x14ac:dyDescent="0.25">
      <c r="A31" s="23"/>
      <c r="B31" s="23"/>
      <c r="C31" s="23"/>
      <c r="D31" s="23"/>
      <c r="E31" s="27" t="s">
        <v>89</v>
      </c>
      <c r="F31" s="40">
        <f>F30+F25</f>
        <v>262.39702842300017</v>
      </c>
      <c r="G31" s="40">
        <f t="shared" ref="G31" si="4">G30+G25</f>
        <v>357.84457035859441</v>
      </c>
      <c r="H31" s="40">
        <v>450</v>
      </c>
    </row>
    <row r="32" spans="1:8" ht="15.75" x14ac:dyDescent="0.25">
      <c r="A32" s="23"/>
      <c r="B32" s="23"/>
      <c r="C32" s="23"/>
      <c r="D32" s="26"/>
      <c r="E32" s="26"/>
      <c r="F32" s="23"/>
      <c r="G32" s="23"/>
      <c r="H32" s="23"/>
    </row>
    <row r="33" spans="1:8" ht="15.75" x14ac:dyDescent="0.25">
      <c r="A33" s="23"/>
      <c r="B33" s="23"/>
      <c r="C33" s="23"/>
      <c r="D33" s="26"/>
      <c r="E33" s="26"/>
      <c r="F33" s="23"/>
      <c r="G33" s="23"/>
      <c r="H33" s="23"/>
    </row>
    <row r="34" spans="1:8" ht="15.75" x14ac:dyDescent="0.25">
      <c r="A34" s="23"/>
      <c r="B34" s="23"/>
      <c r="C34" s="23"/>
      <c r="D34" s="26"/>
      <c r="E34" s="26"/>
      <c r="F34" s="23"/>
      <c r="G34" s="23"/>
      <c r="H34" s="23"/>
    </row>
    <row r="35" spans="1:8" ht="15.75" x14ac:dyDescent="0.25">
      <c r="A35" s="23"/>
      <c r="B35" s="23"/>
      <c r="C35" s="23"/>
      <c r="D35" s="26"/>
      <c r="E35" s="26"/>
      <c r="F35" s="23"/>
      <c r="G35" s="23"/>
      <c r="H35" s="23"/>
    </row>
    <row r="36" spans="1:8" ht="21" x14ac:dyDescent="0.35">
      <c r="A36" s="107" t="s">
        <v>57</v>
      </c>
      <c r="B36" s="23"/>
      <c r="C36" s="23"/>
      <c r="D36" s="26"/>
      <c r="E36" s="26"/>
      <c r="F36" s="23"/>
      <c r="G36" s="23"/>
      <c r="H36" s="23"/>
    </row>
    <row r="37" spans="1:8" ht="14.25" customHeight="1" x14ac:dyDescent="0.35">
      <c r="A37" s="107"/>
      <c r="B37" s="23"/>
      <c r="C37" s="26"/>
      <c r="D37" s="26"/>
      <c r="E37" s="26"/>
      <c r="F37" s="23"/>
      <c r="G37" s="23"/>
      <c r="H37" s="23"/>
    </row>
    <row r="38" spans="1:8" ht="15.75" x14ac:dyDescent="0.25">
      <c r="A38" s="116" t="s">
        <v>8</v>
      </c>
      <c r="B38" s="114" t="s">
        <v>112</v>
      </c>
      <c r="C38" s="115"/>
      <c r="D38" s="205"/>
      <c r="E38" s="205"/>
      <c r="F38" s="23"/>
      <c r="G38" s="23"/>
      <c r="H38" s="23"/>
    </row>
    <row r="39" spans="1:8" ht="15.75" x14ac:dyDescent="0.25">
      <c r="A39" s="93" t="s">
        <v>110</v>
      </c>
      <c r="B39" s="25" t="s">
        <v>3</v>
      </c>
      <c r="C39" s="26"/>
      <c r="D39" s="26"/>
      <c r="E39" s="26"/>
      <c r="F39" s="23"/>
      <c r="G39" s="23"/>
      <c r="H39" s="23"/>
    </row>
    <row r="40" spans="1:8" ht="15.75" x14ac:dyDescent="0.25">
      <c r="A40" s="93" t="s">
        <v>111</v>
      </c>
      <c r="B40" s="27">
        <v>80</v>
      </c>
      <c r="C40" s="121"/>
      <c r="D40" s="74"/>
      <c r="E40" s="28"/>
      <c r="F40" s="23"/>
      <c r="G40" s="23"/>
      <c r="H40" s="23"/>
    </row>
    <row r="41" spans="1:8" ht="31.5" x14ac:dyDescent="0.25">
      <c r="A41" s="29" t="s">
        <v>84</v>
      </c>
      <c r="B41" s="27">
        <v>80</v>
      </c>
      <c r="C41" s="121"/>
      <c r="D41" s="74"/>
      <c r="E41" s="28"/>
      <c r="F41" s="23"/>
      <c r="G41" s="23"/>
      <c r="H41" s="23"/>
    </row>
    <row r="42" spans="1:8" ht="31.5" x14ac:dyDescent="0.25">
      <c r="A42" s="29" t="s">
        <v>85</v>
      </c>
      <c r="B42" s="27">
        <v>70</v>
      </c>
      <c r="C42" s="121"/>
      <c r="D42" s="74"/>
      <c r="E42" s="28"/>
      <c r="F42" s="23"/>
      <c r="G42" s="23"/>
      <c r="H42" s="23"/>
    </row>
    <row r="43" spans="1:8" ht="31.5" x14ac:dyDescent="0.25">
      <c r="A43" s="29" t="s">
        <v>86</v>
      </c>
      <c r="B43" s="27">
        <v>70</v>
      </c>
      <c r="C43" s="121"/>
      <c r="D43" s="74"/>
      <c r="E43" s="28"/>
      <c r="F43" s="23"/>
      <c r="G43" s="23"/>
      <c r="H43" s="23"/>
    </row>
    <row r="44" spans="1:8" ht="15.75" x14ac:dyDescent="0.25">
      <c r="A44" s="23"/>
      <c r="B44" s="23"/>
      <c r="C44" s="108"/>
      <c r="D44" s="26"/>
      <c r="E44" s="26"/>
      <c r="F44" s="23"/>
      <c r="G44" s="23"/>
      <c r="H44" s="23"/>
    </row>
    <row r="45" spans="1:8" ht="15.75" x14ac:dyDescent="0.25">
      <c r="A45" s="23"/>
      <c r="B45" s="23"/>
      <c r="C45" s="75"/>
      <c r="D45" s="26"/>
      <c r="E45" s="26"/>
      <c r="F45" s="23"/>
      <c r="G45" s="23"/>
      <c r="H45" s="23"/>
    </row>
    <row r="46" spans="1:8" ht="18.75" customHeight="1" x14ac:dyDescent="0.35">
      <c r="A46" s="11" t="s">
        <v>104</v>
      </c>
      <c r="B46" s="23"/>
      <c r="C46" s="75"/>
      <c r="D46" s="26"/>
      <c r="E46" s="26"/>
      <c r="F46" s="23"/>
      <c r="G46" s="23"/>
      <c r="H46" s="23"/>
    </row>
    <row r="47" spans="1:8" ht="13.5" customHeight="1" x14ac:dyDescent="0.35">
      <c r="A47" s="11"/>
      <c r="B47" s="26"/>
      <c r="C47" s="108"/>
      <c r="D47" s="26"/>
      <c r="E47" s="26"/>
      <c r="F47" s="23"/>
      <c r="G47" s="23"/>
      <c r="H47" s="23"/>
    </row>
    <row r="48" spans="1:8" ht="15.75" x14ac:dyDescent="0.25">
      <c r="A48" s="160" t="s">
        <v>29</v>
      </c>
      <c r="B48" s="160"/>
      <c r="C48" s="160"/>
      <c r="D48" s="26"/>
      <c r="E48" s="26"/>
      <c r="F48" s="23"/>
      <c r="G48" s="23"/>
      <c r="H48" s="23"/>
    </row>
    <row r="49" spans="1:8" ht="30" x14ac:dyDescent="0.25">
      <c r="A49" s="163" t="s">
        <v>8</v>
      </c>
      <c r="B49" s="92" t="s">
        <v>27</v>
      </c>
      <c r="C49" s="92" t="s">
        <v>7</v>
      </c>
      <c r="D49" s="26"/>
      <c r="E49" s="26"/>
      <c r="F49" s="23"/>
      <c r="G49" s="23"/>
      <c r="H49" s="23"/>
    </row>
    <row r="50" spans="1:8" ht="30" x14ac:dyDescent="0.25">
      <c r="A50" s="164"/>
      <c r="B50" s="92" t="s">
        <v>87</v>
      </c>
      <c r="C50" s="92" t="s">
        <v>87</v>
      </c>
      <c r="D50" s="26"/>
      <c r="E50" s="26"/>
      <c r="F50" s="23"/>
      <c r="G50" s="23"/>
      <c r="H50" s="23"/>
    </row>
    <row r="51" spans="1:8" ht="15.75" x14ac:dyDescent="0.25">
      <c r="A51" s="93" t="s">
        <v>110</v>
      </c>
      <c r="B51" s="98" t="s">
        <v>3</v>
      </c>
      <c r="C51" s="93" t="s">
        <v>3</v>
      </c>
      <c r="D51" s="26"/>
      <c r="E51" s="26"/>
      <c r="F51" s="23"/>
      <c r="G51" s="23"/>
      <c r="H51" s="23"/>
    </row>
    <row r="52" spans="1:8" ht="15.75" x14ac:dyDescent="0.25">
      <c r="A52" s="93" t="s">
        <v>111</v>
      </c>
      <c r="B52" s="94" t="s">
        <v>82</v>
      </c>
      <c r="C52" s="95" t="s">
        <v>5</v>
      </c>
      <c r="D52" s="26"/>
      <c r="E52" s="26"/>
      <c r="F52" s="23"/>
      <c r="G52" s="23"/>
      <c r="H52" s="23"/>
    </row>
    <row r="53" spans="1:8" ht="30" x14ac:dyDescent="0.25">
      <c r="A53" s="96" t="s">
        <v>84</v>
      </c>
      <c r="B53" s="97" t="s">
        <v>83</v>
      </c>
      <c r="C53" s="95" t="s">
        <v>5</v>
      </c>
      <c r="D53" s="26"/>
      <c r="E53" s="26"/>
      <c r="F53" s="23"/>
      <c r="G53" s="23"/>
      <c r="H53" s="23"/>
    </row>
    <row r="54" spans="1:8" ht="30" x14ac:dyDescent="0.25">
      <c r="A54" s="96" t="s">
        <v>85</v>
      </c>
      <c r="B54" s="97" t="s">
        <v>83</v>
      </c>
      <c r="C54" s="95" t="s">
        <v>5</v>
      </c>
      <c r="D54" s="26"/>
      <c r="E54" s="26"/>
      <c r="F54" s="23"/>
      <c r="G54" s="23"/>
      <c r="H54" s="23"/>
    </row>
    <row r="55" spans="1:8" ht="30" x14ac:dyDescent="0.25">
      <c r="A55" s="96" t="s">
        <v>86</v>
      </c>
      <c r="B55" s="97" t="s">
        <v>83</v>
      </c>
      <c r="C55" s="95" t="s">
        <v>5</v>
      </c>
      <c r="D55" s="26"/>
      <c r="E55" s="26"/>
      <c r="F55" s="23"/>
      <c r="G55" s="23"/>
      <c r="H55" s="23"/>
    </row>
    <row r="56" spans="1:8" ht="15.75" x14ac:dyDescent="0.25">
      <c r="A56" s="9"/>
      <c r="B56" s="9"/>
      <c r="C56" s="9"/>
      <c r="D56" s="26"/>
      <c r="E56" s="26"/>
      <c r="F56" s="23"/>
      <c r="G56" s="23"/>
      <c r="H56" s="23"/>
    </row>
    <row r="57" spans="1:8" ht="15.75" x14ac:dyDescent="0.25">
      <c r="A57" s="160" t="s">
        <v>90</v>
      </c>
      <c r="B57" s="160"/>
      <c r="C57" s="160"/>
      <c r="D57" s="26"/>
      <c r="E57" s="26"/>
      <c r="F57" s="23"/>
      <c r="G57" s="23"/>
      <c r="H57" s="23"/>
    </row>
    <row r="58" spans="1:8" ht="30" x14ac:dyDescent="0.25">
      <c r="A58" s="163" t="s">
        <v>8</v>
      </c>
      <c r="B58" s="92" t="s">
        <v>27</v>
      </c>
      <c r="C58" s="92" t="s">
        <v>7</v>
      </c>
      <c r="D58" s="26"/>
      <c r="E58" s="26"/>
      <c r="F58" s="23"/>
      <c r="G58" s="23"/>
      <c r="H58" s="23"/>
    </row>
    <row r="59" spans="1:8" ht="30" x14ac:dyDescent="0.25">
      <c r="A59" s="164"/>
      <c r="B59" s="92" t="s">
        <v>87</v>
      </c>
      <c r="C59" s="92" t="s">
        <v>87</v>
      </c>
      <c r="D59" s="26"/>
      <c r="E59" s="26"/>
      <c r="F59" s="23"/>
      <c r="G59" s="23"/>
      <c r="H59" s="23"/>
    </row>
    <row r="60" spans="1:8" ht="15.75" x14ac:dyDescent="0.25">
      <c r="A60" s="93" t="s">
        <v>110</v>
      </c>
      <c r="B60" s="98" t="s">
        <v>3</v>
      </c>
      <c r="C60" s="93" t="s">
        <v>3</v>
      </c>
      <c r="D60" s="26"/>
      <c r="E60" s="26"/>
      <c r="F60" s="23"/>
      <c r="G60" s="23"/>
      <c r="H60" s="23"/>
    </row>
    <row r="61" spans="1:8" ht="15.75" x14ac:dyDescent="0.25">
      <c r="A61" s="93" t="s">
        <v>111</v>
      </c>
      <c r="B61" s="97" t="s">
        <v>80</v>
      </c>
      <c r="C61" s="95" t="s">
        <v>5</v>
      </c>
      <c r="D61" s="26"/>
      <c r="E61" s="26"/>
      <c r="F61" s="23"/>
      <c r="G61" s="23"/>
      <c r="H61" s="23"/>
    </row>
    <row r="62" spans="1:8" ht="30" x14ac:dyDescent="0.25">
      <c r="A62" s="96" t="s">
        <v>84</v>
      </c>
      <c r="B62" s="97" t="s">
        <v>83</v>
      </c>
      <c r="C62" s="95" t="s">
        <v>5</v>
      </c>
      <c r="D62" s="26"/>
      <c r="E62" s="26"/>
      <c r="F62" s="23"/>
      <c r="G62" s="23"/>
      <c r="H62" s="23"/>
    </row>
    <row r="63" spans="1:8" ht="15.75" x14ac:dyDescent="0.25">
      <c r="A63" s="96" t="s">
        <v>18</v>
      </c>
      <c r="B63" s="97" t="s">
        <v>17</v>
      </c>
      <c r="C63" s="95" t="s">
        <v>5</v>
      </c>
      <c r="D63" s="26"/>
      <c r="E63" s="26"/>
      <c r="F63" s="23"/>
      <c r="G63" s="23"/>
      <c r="H63" s="23"/>
    </row>
    <row r="64" spans="1:8" ht="15.75" x14ac:dyDescent="0.25">
      <c r="A64" s="96" t="s">
        <v>77</v>
      </c>
      <c r="B64" s="97" t="s">
        <v>17</v>
      </c>
      <c r="C64" s="95" t="s">
        <v>5</v>
      </c>
      <c r="D64" s="26"/>
      <c r="E64" s="26"/>
      <c r="F64" s="23"/>
      <c r="G64" s="23"/>
      <c r="H64" s="23"/>
    </row>
    <row r="65" spans="1:8" ht="15.75" x14ac:dyDescent="0.25">
      <c r="A65" s="99"/>
      <c r="B65" s="99"/>
      <c r="C65" s="99"/>
      <c r="D65" s="26"/>
      <c r="E65" s="26"/>
      <c r="F65" s="23"/>
      <c r="G65" s="23"/>
      <c r="H65" s="23"/>
    </row>
    <row r="66" spans="1:8" ht="15.75" x14ac:dyDescent="0.25">
      <c r="A66" s="100" t="s">
        <v>113</v>
      </c>
      <c r="B66" s="9"/>
      <c r="C66" s="9"/>
      <c r="D66" s="26"/>
      <c r="E66" s="26"/>
      <c r="F66" s="23"/>
      <c r="G66" s="23"/>
      <c r="H66" s="23"/>
    </row>
    <row r="67" spans="1:8" ht="15.75" x14ac:dyDescent="0.25">
      <c r="A67" s="23"/>
      <c r="B67" s="23"/>
      <c r="C67" s="75"/>
      <c r="D67" s="26"/>
      <c r="E67" s="26"/>
      <c r="F67" s="23"/>
      <c r="G67" s="23"/>
      <c r="H67" s="23"/>
    </row>
  </sheetData>
  <mergeCells count="47">
    <mergeCell ref="A1:H1"/>
    <mergeCell ref="A3:H3"/>
    <mergeCell ref="F17:H17"/>
    <mergeCell ref="F18:H18"/>
    <mergeCell ref="F19:H19"/>
    <mergeCell ref="F10:H10"/>
    <mergeCell ref="F11:H11"/>
    <mergeCell ref="F12:H12"/>
    <mergeCell ref="F14:H14"/>
    <mergeCell ref="F15:H15"/>
    <mergeCell ref="B18:C18"/>
    <mergeCell ref="F4:H4"/>
    <mergeCell ref="F6:H6"/>
    <mergeCell ref="F7:H7"/>
    <mergeCell ref="F8:H8"/>
    <mergeCell ref="B19:C19"/>
    <mergeCell ref="A58:A59"/>
    <mergeCell ref="B9:C9"/>
    <mergeCell ref="B10:C10"/>
    <mergeCell ref="B11:C11"/>
    <mergeCell ref="B12:C12"/>
    <mergeCell ref="B13:C13"/>
    <mergeCell ref="B14:C14"/>
    <mergeCell ref="B25:C25"/>
    <mergeCell ref="A48:C48"/>
    <mergeCell ref="A49:A50"/>
    <mergeCell ref="A57:C57"/>
    <mergeCell ref="B17:C17"/>
    <mergeCell ref="B22:C22"/>
    <mergeCell ref="B20:C20"/>
    <mergeCell ref="B21:C21"/>
    <mergeCell ref="A2:H2"/>
    <mergeCell ref="D38:E38"/>
    <mergeCell ref="A4:A5"/>
    <mergeCell ref="B4:C5"/>
    <mergeCell ref="D4:D5"/>
    <mergeCell ref="E4:E5"/>
    <mergeCell ref="A6:A8"/>
    <mergeCell ref="B6:C6"/>
    <mergeCell ref="B7:C7"/>
    <mergeCell ref="B8:C8"/>
    <mergeCell ref="A9:A21"/>
    <mergeCell ref="B15:C15"/>
    <mergeCell ref="B16:C16"/>
    <mergeCell ref="B23:C23"/>
    <mergeCell ref="A22:A23"/>
    <mergeCell ref="F21:H21"/>
  </mergeCells>
  <printOptions horizontalCentered="1" verticalCentered="1"/>
  <pageMargins left="0.23622047244094491" right="0.23622047244094491" top="0.19685039370078741" bottom="0" header="0.31496062992125984" footer="0.31496062992125984"/>
  <pageSetup paperSize="9" scale="4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79"/>
  <sheetViews>
    <sheetView topLeftCell="A7" zoomScale="70" zoomScaleNormal="70" workbookViewId="0">
      <selection activeCell="B12" sqref="B12:C12"/>
    </sheetView>
  </sheetViews>
  <sheetFormatPr baseColWidth="10" defaultRowHeight="15" x14ac:dyDescent="0.25"/>
  <cols>
    <col min="1" max="1" width="21.7109375" customWidth="1"/>
    <col min="2" max="2" width="85.28515625" customWidth="1"/>
    <col min="3" max="3" width="43.85546875" customWidth="1"/>
    <col min="4" max="4" width="59.28515625" customWidth="1"/>
    <col min="5" max="5" width="68.28515625" customWidth="1"/>
    <col min="6" max="6" width="24.85546875" customWidth="1"/>
  </cols>
  <sheetData>
    <row r="1" spans="1:6" ht="28.5" x14ac:dyDescent="0.45">
      <c r="A1" s="165" t="s">
        <v>46</v>
      </c>
      <c r="B1" s="165"/>
      <c r="C1" s="165"/>
      <c r="D1" s="165"/>
      <c r="E1" s="165"/>
      <c r="F1" s="165"/>
    </row>
    <row r="2" spans="1:6" ht="27.75" customHeight="1" x14ac:dyDescent="0.25">
      <c r="A2" s="222" t="s">
        <v>98</v>
      </c>
      <c r="B2" s="222"/>
      <c r="C2" s="222"/>
      <c r="D2" s="222"/>
      <c r="E2" s="222"/>
      <c r="F2" s="222"/>
    </row>
    <row r="3" spans="1:6" ht="18.75" customHeight="1" x14ac:dyDescent="0.25">
      <c r="A3" s="148" t="s">
        <v>37</v>
      </c>
      <c r="B3" s="148"/>
      <c r="C3" s="148"/>
      <c r="D3" s="148"/>
      <c r="E3" s="148"/>
      <c r="F3" s="148"/>
    </row>
    <row r="4" spans="1:6" ht="33.75" customHeight="1" x14ac:dyDescent="0.25">
      <c r="A4" s="134"/>
      <c r="B4" s="135" t="s">
        <v>0</v>
      </c>
      <c r="C4" s="135"/>
      <c r="D4" s="134" t="s">
        <v>1</v>
      </c>
      <c r="E4" s="135" t="s">
        <v>2</v>
      </c>
      <c r="F4" s="135" t="s">
        <v>66</v>
      </c>
    </row>
    <row r="5" spans="1:6" x14ac:dyDescent="0.25">
      <c r="A5" s="134"/>
      <c r="B5" s="135"/>
      <c r="C5" s="135"/>
      <c r="D5" s="134"/>
      <c r="E5" s="135"/>
      <c r="F5" s="135"/>
    </row>
    <row r="6" spans="1:6" ht="38.25" customHeight="1" x14ac:dyDescent="0.25">
      <c r="A6" s="198" t="s">
        <v>4</v>
      </c>
      <c r="B6" s="174" t="s">
        <v>69</v>
      </c>
      <c r="C6" s="175"/>
      <c r="D6" s="128" t="s">
        <v>148</v>
      </c>
      <c r="E6" s="128" t="s">
        <v>144</v>
      </c>
      <c r="F6" s="45" t="s">
        <v>64</v>
      </c>
    </row>
    <row r="7" spans="1:6" ht="52.5" customHeight="1" x14ac:dyDescent="0.25">
      <c r="A7" s="198"/>
      <c r="B7" s="168" t="s">
        <v>93</v>
      </c>
      <c r="C7" s="169"/>
      <c r="D7" s="14" t="s">
        <v>19</v>
      </c>
      <c r="E7" s="88" t="s">
        <v>128</v>
      </c>
      <c r="F7" s="45" t="s">
        <v>64</v>
      </c>
    </row>
    <row r="8" spans="1:6" ht="58.5" customHeight="1" x14ac:dyDescent="0.25">
      <c r="A8" s="198"/>
      <c r="B8" s="168" t="s">
        <v>94</v>
      </c>
      <c r="C8" s="169"/>
      <c r="D8" s="14" t="s">
        <v>14</v>
      </c>
      <c r="E8" s="88" t="s">
        <v>120</v>
      </c>
      <c r="F8" s="45" t="s">
        <v>64</v>
      </c>
    </row>
    <row r="9" spans="1:6" ht="33" customHeight="1" x14ac:dyDescent="0.25">
      <c r="A9" s="181" t="s">
        <v>38</v>
      </c>
      <c r="B9" s="183" t="s">
        <v>122</v>
      </c>
      <c r="C9" s="184"/>
      <c r="D9" s="16"/>
      <c r="E9" s="17" t="s">
        <v>121</v>
      </c>
      <c r="F9" s="46">
        <v>0.65916398713826363</v>
      </c>
    </row>
    <row r="10" spans="1:6" ht="86.25" customHeight="1" x14ac:dyDescent="0.25">
      <c r="A10" s="181"/>
      <c r="B10" s="166" t="s">
        <v>153</v>
      </c>
      <c r="C10" s="167"/>
      <c r="D10" s="15" t="s">
        <v>127</v>
      </c>
      <c r="E10" s="86" t="s">
        <v>121</v>
      </c>
      <c r="F10" s="46">
        <v>38.906839999999988</v>
      </c>
    </row>
    <row r="11" spans="1:6" ht="36.75" customHeight="1" x14ac:dyDescent="0.25">
      <c r="A11" s="181"/>
      <c r="B11" s="166" t="s">
        <v>151</v>
      </c>
      <c r="C11" s="167"/>
      <c r="D11" s="16"/>
      <c r="E11" s="17" t="s">
        <v>121</v>
      </c>
      <c r="F11" s="46" t="s">
        <v>64</v>
      </c>
    </row>
    <row r="12" spans="1:6" s="8" customFormat="1" ht="218.25" customHeight="1" x14ac:dyDescent="0.25">
      <c r="A12" s="181"/>
      <c r="B12" s="186" t="s">
        <v>159</v>
      </c>
      <c r="C12" s="186"/>
      <c r="D12" s="15" t="s">
        <v>105</v>
      </c>
      <c r="E12" s="129" t="s">
        <v>145</v>
      </c>
      <c r="F12" s="46" t="s">
        <v>64</v>
      </c>
    </row>
    <row r="13" spans="1:6" ht="15.75" x14ac:dyDescent="0.25">
      <c r="A13" s="181"/>
      <c r="B13" s="166" t="s">
        <v>118</v>
      </c>
      <c r="C13" s="167"/>
      <c r="D13" s="16"/>
      <c r="E13" s="82" t="s">
        <v>121</v>
      </c>
      <c r="F13" s="46" t="s">
        <v>64</v>
      </c>
    </row>
    <row r="14" spans="1:6" ht="55.5" customHeight="1" x14ac:dyDescent="0.25">
      <c r="A14" s="181"/>
      <c r="B14" s="197" t="s">
        <v>143</v>
      </c>
      <c r="C14" s="197"/>
      <c r="D14" s="16"/>
      <c r="E14" s="82" t="s">
        <v>121</v>
      </c>
      <c r="F14" s="46" t="s">
        <v>64</v>
      </c>
    </row>
    <row r="15" spans="1:6" ht="18.75" customHeight="1" x14ac:dyDescent="0.25">
      <c r="A15" s="181"/>
      <c r="B15" s="183" t="s">
        <v>130</v>
      </c>
      <c r="C15" s="184"/>
      <c r="D15" s="16"/>
      <c r="E15" s="82" t="s">
        <v>121</v>
      </c>
      <c r="F15" s="46" t="s">
        <v>64</v>
      </c>
    </row>
    <row r="16" spans="1:6" ht="51.75" customHeight="1" x14ac:dyDescent="0.25">
      <c r="A16" s="181"/>
      <c r="B16" s="183" t="s">
        <v>142</v>
      </c>
      <c r="C16" s="184"/>
      <c r="D16" s="110"/>
      <c r="E16" s="86" t="s">
        <v>131</v>
      </c>
      <c r="F16" s="46">
        <v>33.328369507319998</v>
      </c>
    </row>
    <row r="17" spans="1:6" ht="31.5" customHeight="1" x14ac:dyDescent="0.25">
      <c r="A17" s="181"/>
      <c r="B17" s="183" t="s">
        <v>109</v>
      </c>
      <c r="C17" s="184"/>
      <c r="D17" s="15"/>
      <c r="E17" s="86" t="s">
        <v>121</v>
      </c>
      <c r="F17" s="46" t="s">
        <v>64</v>
      </c>
    </row>
    <row r="18" spans="1:6" ht="33" customHeight="1" x14ac:dyDescent="0.25">
      <c r="A18" s="181"/>
      <c r="B18" s="183" t="s">
        <v>139</v>
      </c>
      <c r="C18" s="184"/>
      <c r="D18" s="15"/>
      <c r="E18" s="86" t="s">
        <v>131</v>
      </c>
      <c r="F18" s="46">
        <v>1.9421221864951768</v>
      </c>
    </row>
    <row r="19" spans="1:6" ht="53.25" customHeight="1" x14ac:dyDescent="0.25">
      <c r="A19" s="181"/>
      <c r="B19" s="183" t="s">
        <v>140</v>
      </c>
      <c r="C19" s="184"/>
      <c r="D19" s="15" t="s">
        <v>107</v>
      </c>
      <c r="E19" s="86" t="s">
        <v>131</v>
      </c>
      <c r="F19" s="46" t="s">
        <v>64</v>
      </c>
    </row>
    <row r="20" spans="1:6" ht="21" customHeight="1" x14ac:dyDescent="0.25">
      <c r="A20" s="181"/>
      <c r="B20" s="185" t="s">
        <v>126</v>
      </c>
      <c r="C20" s="185"/>
      <c r="D20" s="15"/>
      <c r="E20" s="86" t="s">
        <v>121</v>
      </c>
      <c r="F20" s="46">
        <v>2.5836012861736335</v>
      </c>
    </row>
    <row r="21" spans="1:6" ht="48" customHeight="1" x14ac:dyDescent="0.25">
      <c r="A21" s="181"/>
      <c r="B21" s="183" t="s">
        <v>91</v>
      </c>
      <c r="C21" s="184"/>
      <c r="D21" s="15" t="s">
        <v>24</v>
      </c>
      <c r="E21" s="85" t="s">
        <v>129</v>
      </c>
      <c r="F21" s="46">
        <v>76.956016993488277</v>
      </c>
    </row>
    <row r="22" spans="1:6" ht="47.25" x14ac:dyDescent="0.25">
      <c r="A22" s="182"/>
      <c r="B22" s="183" t="s">
        <v>99</v>
      </c>
      <c r="C22" s="184"/>
      <c r="D22" s="15" t="s">
        <v>24</v>
      </c>
      <c r="E22" s="85" t="s">
        <v>129</v>
      </c>
      <c r="F22" s="46">
        <v>22.431211058303749</v>
      </c>
    </row>
    <row r="23" spans="1:6" ht="6.75" customHeight="1" x14ac:dyDescent="0.25">
      <c r="A23" s="23"/>
      <c r="B23" s="23"/>
      <c r="C23" s="23"/>
      <c r="D23" s="38"/>
      <c r="E23" s="47"/>
      <c r="F23" s="47"/>
    </row>
    <row r="24" spans="1:6" ht="94.5" x14ac:dyDescent="0.25">
      <c r="A24" s="126" t="s">
        <v>76</v>
      </c>
      <c r="B24" s="158" t="s">
        <v>70</v>
      </c>
      <c r="C24" s="159"/>
      <c r="D24" s="36"/>
      <c r="E24" s="37" t="s">
        <v>121</v>
      </c>
      <c r="F24" s="48">
        <v>110.26697000000001</v>
      </c>
    </row>
    <row r="25" spans="1:6" ht="6.75" customHeight="1" x14ac:dyDescent="0.25">
      <c r="A25" s="23"/>
      <c r="B25" s="23"/>
      <c r="C25" s="23"/>
      <c r="D25" s="23"/>
      <c r="E25" s="38"/>
      <c r="F25" s="47"/>
    </row>
    <row r="26" spans="1:6" ht="15.75" x14ac:dyDescent="0.25">
      <c r="A26" s="23"/>
      <c r="B26" s="23"/>
      <c r="C26" s="23"/>
      <c r="D26" s="23"/>
      <c r="E26" s="90" t="s">
        <v>79</v>
      </c>
      <c r="F26" s="40">
        <f>SUM(F9:F22)</f>
        <v>176.80732501891907</v>
      </c>
    </row>
    <row r="27" spans="1:6" ht="15.75" x14ac:dyDescent="0.25">
      <c r="A27" s="23"/>
      <c r="B27" s="23"/>
      <c r="C27" s="23"/>
      <c r="D27" s="23"/>
      <c r="E27" s="90" t="s">
        <v>88</v>
      </c>
      <c r="F27" s="40">
        <f>F26+F24</f>
        <v>287.07429501891909</v>
      </c>
    </row>
    <row r="28" spans="1:6" ht="15.75" x14ac:dyDescent="0.25">
      <c r="A28" s="23"/>
      <c r="B28" s="23"/>
      <c r="C28" s="23"/>
      <c r="D28" s="23"/>
      <c r="E28" s="91" t="s">
        <v>67</v>
      </c>
      <c r="F28" s="49">
        <v>0.2</v>
      </c>
    </row>
    <row r="29" spans="1:6" ht="21" customHeight="1" x14ac:dyDescent="0.25">
      <c r="A29" s="23"/>
      <c r="B29" s="23"/>
      <c r="C29" s="23"/>
      <c r="D29" s="23"/>
      <c r="E29" s="27" t="s">
        <v>78</v>
      </c>
      <c r="F29" s="40">
        <f>F28*F26+F26</f>
        <v>212.16879002270289</v>
      </c>
    </row>
    <row r="30" spans="1:6" ht="15.75" x14ac:dyDescent="0.25">
      <c r="A30" s="23"/>
      <c r="B30" s="23"/>
      <c r="C30" s="23"/>
      <c r="D30" s="23"/>
      <c r="E30" s="27" t="s">
        <v>89</v>
      </c>
      <c r="F30" s="40">
        <f>F29+F24</f>
        <v>322.43576002270288</v>
      </c>
    </row>
    <row r="31" spans="1:6" ht="15.75" x14ac:dyDescent="0.25">
      <c r="A31" s="23"/>
      <c r="B31" s="23"/>
      <c r="C31" s="23"/>
      <c r="D31" s="23"/>
      <c r="E31" s="23"/>
      <c r="F31" s="23"/>
    </row>
    <row r="32" spans="1:6" ht="15.75" x14ac:dyDescent="0.25">
      <c r="A32" s="23"/>
      <c r="B32" s="23"/>
      <c r="C32" s="23"/>
      <c r="D32" s="23"/>
      <c r="E32" s="23"/>
      <c r="F32" s="23"/>
    </row>
    <row r="33" spans="1:6" ht="15.75" x14ac:dyDescent="0.25">
      <c r="A33" s="23"/>
      <c r="B33" s="23"/>
      <c r="C33" s="23"/>
      <c r="D33" s="23"/>
      <c r="E33" s="23"/>
      <c r="F33" s="23"/>
    </row>
    <row r="34" spans="1:6" ht="21" x14ac:dyDescent="0.35">
      <c r="A34" s="107" t="s">
        <v>56</v>
      </c>
      <c r="B34" s="23"/>
      <c r="C34" s="23"/>
      <c r="D34" s="23"/>
      <c r="E34" s="23"/>
      <c r="F34" s="23"/>
    </row>
    <row r="35" spans="1:6" ht="21" x14ac:dyDescent="0.35">
      <c r="A35" s="107"/>
      <c r="B35" s="23"/>
      <c r="C35" s="26"/>
      <c r="D35" s="26"/>
      <c r="E35" s="26"/>
      <c r="F35" s="23"/>
    </row>
    <row r="36" spans="1:6" s="1" customFormat="1" ht="22.5" customHeight="1" x14ac:dyDescent="0.25">
      <c r="A36" s="114" t="s">
        <v>8</v>
      </c>
      <c r="B36" s="114" t="s">
        <v>112</v>
      </c>
      <c r="C36" s="72"/>
      <c r="D36" s="72"/>
      <c r="E36" s="72"/>
      <c r="F36" s="54"/>
    </row>
    <row r="37" spans="1:6" s="1" customFormat="1" ht="15.75" x14ac:dyDescent="0.25">
      <c r="A37" s="93" t="s">
        <v>110</v>
      </c>
      <c r="B37" s="25" t="s">
        <v>3</v>
      </c>
      <c r="C37" s="26"/>
      <c r="D37" s="115"/>
      <c r="E37" s="73"/>
      <c r="F37" s="54"/>
    </row>
    <row r="38" spans="1:6" s="1" customFormat="1" ht="15.75" x14ac:dyDescent="0.25">
      <c r="A38" s="93" t="s">
        <v>111</v>
      </c>
      <c r="B38" s="27">
        <v>90</v>
      </c>
      <c r="C38" s="121"/>
      <c r="D38" s="26"/>
      <c r="E38" s="26"/>
      <c r="F38" s="54"/>
    </row>
    <row r="39" spans="1:6" s="1" customFormat="1" ht="31.5" x14ac:dyDescent="0.25">
      <c r="A39" s="29" t="s">
        <v>84</v>
      </c>
      <c r="B39" s="27">
        <v>90</v>
      </c>
      <c r="C39" s="121"/>
      <c r="D39" s="74"/>
      <c r="E39" s="28"/>
      <c r="F39" s="54"/>
    </row>
    <row r="40" spans="1:6" s="1" customFormat="1" ht="31.5" x14ac:dyDescent="0.25">
      <c r="A40" s="29" t="s">
        <v>85</v>
      </c>
      <c r="B40" s="27">
        <v>80</v>
      </c>
      <c r="C40" s="121"/>
      <c r="D40" s="74"/>
      <c r="E40" s="28"/>
      <c r="F40" s="54"/>
    </row>
    <row r="41" spans="1:6" s="1" customFormat="1" ht="31.5" x14ac:dyDescent="0.25">
      <c r="A41" s="29" t="s">
        <v>86</v>
      </c>
      <c r="B41" s="27">
        <v>80</v>
      </c>
      <c r="C41" s="121"/>
      <c r="D41" s="74"/>
      <c r="E41" s="28"/>
      <c r="F41" s="54"/>
    </row>
    <row r="42" spans="1:6" s="1" customFormat="1" ht="15.75" x14ac:dyDescent="0.25">
      <c r="A42" s="23"/>
      <c r="B42" s="23"/>
      <c r="C42" s="26"/>
      <c r="D42" s="23"/>
      <c r="E42" s="23"/>
      <c r="F42" s="54"/>
    </row>
    <row r="43" spans="1:6" ht="15.75" x14ac:dyDescent="0.25">
      <c r="A43" s="55"/>
      <c r="B43" s="23"/>
      <c r="C43" s="26"/>
      <c r="D43" s="23"/>
      <c r="E43" s="23"/>
      <c r="F43" s="23"/>
    </row>
    <row r="44" spans="1:6" ht="21" x14ac:dyDescent="0.35">
      <c r="A44" s="11" t="s">
        <v>103</v>
      </c>
      <c r="B44" s="23"/>
      <c r="C44" s="23"/>
      <c r="D44" s="23"/>
      <c r="E44" s="23"/>
      <c r="F44" s="23"/>
    </row>
    <row r="45" spans="1:6" ht="15.75" x14ac:dyDescent="0.25">
      <c r="A45" s="55"/>
      <c r="B45" s="23"/>
      <c r="C45" s="23"/>
      <c r="D45" s="23"/>
      <c r="E45" s="23"/>
      <c r="F45" s="23"/>
    </row>
    <row r="46" spans="1:6" ht="15.75" x14ac:dyDescent="0.25">
      <c r="A46" s="221" t="s">
        <v>55</v>
      </c>
      <c r="B46" s="221"/>
      <c r="C46" s="221"/>
      <c r="D46" s="221"/>
      <c r="E46" s="221"/>
      <c r="F46" s="23"/>
    </row>
    <row r="47" spans="1:6" ht="36" customHeight="1" x14ac:dyDescent="0.25">
      <c r="A47" s="163" t="s">
        <v>8</v>
      </c>
      <c r="B47" s="92" t="s">
        <v>27</v>
      </c>
      <c r="C47" s="92" t="s">
        <v>7</v>
      </c>
      <c r="D47" s="101" t="s">
        <v>100</v>
      </c>
      <c r="E47" s="101" t="s">
        <v>15</v>
      </c>
      <c r="F47" s="23"/>
    </row>
    <row r="48" spans="1:6" ht="30" x14ac:dyDescent="0.25">
      <c r="A48" s="164"/>
      <c r="B48" s="92" t="s">
        <v>87</v>
      </c>
      <c r="C48" s="92" t="s">
        <v>87</v>
      </c>
      <c r="D48" s="101" t="s">
        <v>87</v>
      </c>
      <c r="E48" s="101" t="s">
        <v>87</v>
      </c>
      <c r="F48" s="23"/>
    </row>
    <row r="49" spans="1:6" ht="15.75" x14ac:dyDescent="0.25">
      <c r="A49" s="93" t="s">
        <v>110</v>
      </c>
      <c r="B49" s="98" t="s">
        <v>3</v>
      </c>
      <c r="C49" s="93" t="s">
        <v>3</v>
      </c>
      <c r="D49" s="93" t="s">
        <v>3</v>
      </c>
      <c r="E49" s="93" t="s">
        <v>3</v>
      </c>
      <c r="F49" s="23"/>
    </row>
    <row r="50" spans="1:6" ht="15.75" x14ac:dyDescent="0.25">
      <c r="A50" s="93" t="s">
        <v>111</v>
      </c>
      <c r="B50" s="94" t="s">
        <v>82</v>
      </c>
      <c r="C50" s="95" t="s">
        <v>5</v>
      </c>
      <c r="D50" s="94" t="s">
        <v>82</v>
      </c>
      <c r="E50" s="95" t="s">
        <v>5</v>
      </c>
      <c r="F50" s="23"/>
    </row>
    <row r="51" spans="1:6" ht="30" x14ac:dyDescent="0.25">
      <c r="A51" s="96" t="s">
        <v>84</v>
      </c>
      <c r="B51" s="97" t="s">
        <v>83</v>
      </c>
      <c r="C51" s="95" t="s">
        <v>5</v>
      </c>
      <c r="D51" s="97" t="s">
        <v>101</v>
      </c>
      <c r="E51" s="95" t="s">
        <v>5</v>
      </c>
      <c r="F51" s="23"/>
    </row>
    <row r="52" spans="1:6" ht="30" x14ac:dyDescent="0.25">
      <c r="A52" s="96" t="s">
        <v>85</v>
      </c>
      <c r="B52" s="97" t="s">
        <v>83</v>
      </c>
      <c r="C52" s="95" t="s">
        <v>5</v>
      </c>
      <c r="D52" s="97" t="s">
        <v>101</v>
      </c>
      <c r="E52" s="95" t="s">
        <v>5</v>
      </c>
      <c r="F52" s="23"/>
    </row>
    <row r="53" spans="1:6" ht="30" x14ac:dyDescent="0.25">
      <c r="A53" s="96" t="s">
        <v>86</v>
      </c>
      <c r="B53" s="97" t="s">
        <v>83</v>
      </c>
      <c r="C53" s="95" t="s">
        <v>5</v>
      </c>
      <c r="D53" s="97" t="s">
        <v>101</v>
      </c>
      <c r="E53" s="95" t="s">
        <v>5</v>
      </c>
      <c r="F53" s="23"/>
    </row>
    <row r="54" spans="1:6" ht="15.75" x14ac:dyDescent="0.25">
      <c r="A54" s="99"/>
      <c r="B54" s="99"/>
      <c r="C54" s="99"/>
      <c r="D54" s="52"/>
      <c r="E54" s="53"/>
      <c r="F54" s="23"/>
    </row>
    <row r="55" spans="1:6" ht="15.75" x14ac:dyDescent="0.25">
      <c r="A55" s="100" t="s">
        <v>113</v>
      </c>
      <c r="B55" s="9"/>
      <c r="C55" s="9"/>
      <c r="D55" s="52"/>
      <c r="E55" s="53"/>
      <c r="F55" s="23"/>
    </row>
    <row r="56" spans="1:6" ht="15.75" x14ac:dyDescent="0.25">
      <c r="A56" s="55"/>
      <c r="B56" s="23"/>
      <c r="C56" s="23"/>
      <c r="D56" s="23"/>
      <c r="E56" s="23"/>
      <c r="F56" s="23"/>
    </row>
    <row r="57" spans="1:6" ht="15.75" x14ac:dyDescent="0.25">
      <c r="A57" s="55"/>
      <c r="B57" s="23"/>
      <c r="C57" s="23"/>
      <c r="D57" s="23"/>
      <c r="E57" s="23"/>
      <c r="F57" s="23"/>
    </row>
    <row r="58" spans="1:6" ht="15.75" x14ac:dyDescent="0.25">
      <c r="A58" s="55"/>
      <c r="B58" s="23"/>
      <c r="C58" s="23"/>
      <c r="D58" s="23"/>
      <c r="E58" s="23"/>
      <c r="F58" s="23"/>
    </row>
    <row r="59" spans="1:6" ht="15.75" x14ac:dyDescent="0.25">
      <c r="A59" s="55"/>
      <c r="B59" s="23"/>
      <c r="C59" s="23"/>
      <c r="D59" s="23"/>
      <c r="E59" s="23"/>
      <c r="F59" s="23"/>
    </row>
    <row r="60" spans="1:6" ht="15.75" x14ac:dyDescent="0.25">
      <c r="A60" s="55"/>
      <c r="B60" s="23"/>
      <c r="C60" s="23"/>
      <c r="D60" s="23"/>
      <c r="E60" s="23"/>
      <c r="F60" s="23"/>
    </row>
    <row r="61" spans="1:6" ht="15.75" x14ac:dyDescent="0.25">
      <c r="A61" s="55"/>
      <c r="B61" s="23"/>
      <c r="C61" s="23"/>
      <c r="D61" s="23"/>
      <c r="E61" s="23"/>
      <c r="F61" s="23"/>
    </row>
    <row r="62" spans="1:6" ht="15.75" x14ac:dyDescent="0.25">
      <c r="A62" s="24"/>
      <c r="B62" s="24"/>
      <c r="C62" s="24"/>
      <c r="D62" s="24"/>
      <c r="E62" s="24"/>
      <c r="F62" s="23"/>
    </row>
    <row r="63" spans="1:6" ht="15.75" x14ac:dyDescent="0.25">
      <c r="A63" s="214" t="s">
        <v>55</v>
      </c>
      <c r="B63" s="215"/>
      <c r="C63" s="215"/>
      <c r="D63" s="215"/>
      <c r="E63" s="216"/>
      <c r="F63" s="23"/>
    </row>
    <row r="64" spans="1:6" ht="15.75" x14ac:dyDescent="0.25">
      <c r="A64" s="217" t="s">
        <v>8</v>
      </c>
      <c r="B64" s="56" t="s">
        <v>27</v>
      </c>
      <c r="C64" s="57"/>
      <c r="D64" s="56" t="s">
        <v>7</v>
      </c>
      <c r="E64" s="57"/>
      <c r="F64" s="23"/>
    </row>
    <row r="65" spans="1:6" ht="15.75" x14ac:dyDescent="0.25">
      <c r="A65" s="218"/>
      <c r="B65" s="64" t="s">
        <v>25</v>
      </c>
      <c r="C65" s="58" t="s">
        <v>6</v>
      </c>
      <c r="D65" s="64" t="s">
        <v>26</v>
      </c>
      <c r="E65" s="58" t="s">
        <v>6</v>
      </c>
      <c r="F65" s="23"/>
    </row>
    <row r="66" spans="1:6" ht="15.75" x14ac:dyDescent="0.25">
      <c r="A66" s="29" t="s">
        <v>110</v>
      </c>
      <c r="B66" s="65" t="s">
        <v>3</v>
      </c>
      <c r="C66" s="25" t="s">
        <v>3</v>
      </c>
      <c r="D66" s="25" t="s">
        <v>3</v>
      </c>
      <c r="E66" s="25" t="s">
        <v>3</v>
      </c>
      <c r="F66" s="23"/>
    </row>
    <row r="67" spans="1:6" ht="15.75" x14ac:dyDescent="0.25">
      <c r="A67" s="29" t="s">
        <v>111</v>
      </c>
      <c r="B67" s="66">
        <v>1.61</v>
      </c>
      <c r="C67" s="27" t="s">
        <v>32</v>
      </c>
      <c r="D67" s="66">
        <v>1.8036734693877556</v>
      </c>
      <c r="E67" s="59" t="s">
        <v>5</v>
      </c>
      <c r="F67" s="23"/>
    </row>
    <row r="68" spans="1:6" ht="31.5" x14ac:dyDescent="0.25">
      <c r="A68" s="29" t="s">
        <v>10</v>
      </c>
      <c r="B68" s="66">
        <v>1.26</v>
      </c>
      <c r="C68" s="60" t="s">
        <v>16</v>
      </c>
      <c r="D68" s="66">
        <v>1.8036734693877556</v>
      </c>
      <c r="E68" s="59" t="s">
        <v>5</v>
      </c>
      <c r="F68" s="23"/>
    </row>
    <row r="69" spans="1:6" ht="31.5" x14ac:dyDescent="0.25">
      <c r="A69" s="29" t="s">
        <v>11</v>
      </c>
      <c r="B69" s="67">
        <v>1.07</v>
      </c>
      <c r="C69" s="60" t="s">
        <v>16</v>
      </c>
      <c r="D69" s="66">
        <v>1.8036734693877556</v>
      </c>
      <c r="E69" s="59" t="s">
        <v>5</v>
      </c>
      <c r="F69" s="23"/>
    </row>
    <row r="70" spans="1:6" ht="31.5" x14ac:dyDescent="0.25">
      <c r="A70" s="29" t="s">
        <v>12</v>
      </c>
      <c r="B70" s="67">
        <v>1.07</v>
      </c>
      <c r="C70" s="60" t="s">
        <v>16</v>
      </c>
      <c r="D70" s="66">
        <v>1.8036734693877556</v>
      </c>
      <c r="E70" s="59" t="s">
        <v>5</v>
      </c>
      <c r="F70" s="23"/>
    </row>
    <row r="71" spans="1:6" ht="15.75" x14ac:dyDescent="0.25">
      <c r="A71" s="219" t="s">
        <v>8</v>
      </c>
      <c r="B71" s="61" t="s">
        <v>72</v>
      </c>
      <c r="C71" s="62"/>
      <c r="D71" s="61" t="s">
        <v>73</v>
      </c>
      <c r="E71" s="62"/>
      <c r="F71" s="23"/>
    </row>
    <row r="72" spans="1:6" ht="15.75" x14ac:dyDescent="0.25">
      <c r="A72" s="220"/>
      <c r="B72" s="68" t="s">
        <v>25</v>
      </c>
      <c r="C72" s="63" t="s">
        <v>6</v>
      </c>
      <c r="D72" s="68" t="s">
        <v>26</v>
      </c>
      <c r="E72" s="63" t="s">
        <v>6</v>
      </c>
      <c r="F72" s="23"/>
    </row>
    <row r="73" spans="1:6" ht="15.75" x14ac:dyDescent="0.25">
      <c r="A73" s="29" t="s">
        <v>110</v>
      </c>
      <c r="B73" s="65" t="s">
        <v>3</v>
      </c>
      <c r="C73" s="25" t="s">
        <v>3</v>
      </c>
      <c r="D73" s="65" t="s">
        <v>3</v>
      </c>
      <c r="E73" s="25" t="s">
        <v>3</v>
      </c>
      <c r="F73" s="23"/>
    </row>
    <row r="74" spans="1:6" ht="15.75" x14ac:dyDescent="0.25">
      <c r="A74" s="29" t="s">
        <v>111</v>
      </c>
      <c r="B74" s="66">
        <v>2.64</v>
      </c>
      <c r="C74" s="27" t="s">
        <v>32</v>
      </c>
      <c r="D74" s="66">
        <v>3.5</v>
      </c>
      <c r="E74" s="59" t="s">
        <v>5</v>
      </c>
      <c r="F74" s="23"/>
    </row>
    <row r="75" spans="1:6" ht="31.5" x14ac:dyDescent="0.25">
      <c r="A75" s="29" t="s">
        <v>10</v>
      </c>
      <c r="B75" s="66">
        <v>2.34</v>
      </c>
      <c r="C75" s="60" t="s">
        <v>20</v>
      </c>
      <c r="D75" s="66">
        <v>3.5</v>
      </c>
      <c r="E75" s="59" t="s">
        <v>5</v>
      </c>
      <c r="F75" s="23"/>
    </row>
    <row r="76" spans="1:6" ht="31.5" x14ac:dyDescent="0.25">
      <c r="A76" s="29" t="s">
        <v>11</v>
      </c>
      <c r="B76" s="66">
        <v>2.04</v>
      </c>
      <c r="C76" s="60" t="s">
        <v>20</v>
      </c>
      <c r="D76" s="66">
        <v>3.5</v>
      </c>
      <c r="E76" s="59" t="s">
        <v>5</v>
      </c>
      <c r="F76" s="23"/>
    </row>
    <row r="77" spans="1:6" ht="31.5" x14ac:dyDescent="0.25">
      <c r="A77" s="29" t="s">
        <v>12</v>
      </c>
      <c r="B77" s="66">
        <v>2.04</v>
      </c>
      <c r="C77" s="60" t="s">
        <v>20</v>
      </c>
      <c r="D77" s="66">
        <v>3.5</v>
      </c>
      <c r="E77" s="59" t="s">
        <v>5</v>
      </c>
      <c r="F77" s="23"/>
    </row>
    <row r="78" spans="1:6" ht="15.75" x14ac:dyDescent="0.25">
      <c r="A78" s="24"/>
      <c r="B78" s="24"/>
      <c r="C78" s="69"/>
      <c r="D78" s="70"/>
      <c r="E78" s="69"/>
      <c r="F78" s="23"/>
    </row>
    <row r="79" spans="1:6" x14ac:dyDescent="0.25">
      <c r="A79" s="2"/>
      <c r="B79" s="2"/>
      <c r="C79" s="4"/>
      <c r="D79" s="5"/>
      <c r="E79" s="4"/>
    </row>
  </sheetData>
  <mergeCells count="33">
    <mergeCell ref="B24:C24"/>
    <mergeCell ref="F4:F5"/>
    <mergeCell ref="A3:F3"/>
    <mergeCell ref="A2:F2"/>
    <mergeCell ref="B15:C15"/>
    <mergeCell ref="B12:C12"/>
    <mergeCell ref="B4:C5"/>
    <mergeCell ref="A4:A5"/>
    <mergeCell ref="B6:C6"/>
    <mergeCell ref="D4:D5"/>
    <mergeCell ref="A6:A8"/>
    <mergeCell ref="B8:C8"/>
    <mergeCell ref="A1:F1"/>
    <mergeCell ref="A9:A22"/>
    <mergeCell ref="B21:C21"/>
    <mergeCell ref="B22:C22"/>
    <mergeCell ref="B13:C13"/>
    <mergeCell ref="B14:C14"/>
    <mergeCell ref="B16:C16"/>
    <mergeCell ref="B17:C17"/>
    <mergeCell ref="B19:C19"/>
    <mergeCell ref="B20:C20"/>
    <mergeCell ref="B18:C18"/>
    <mergeCell ref="B7:C7"/>
    <mergeCell ref="E4:E5"/>
    <mergeCell ref="B10:C10"/>
    <mergeCell ref="B9:C9"/>
    <mergeCell ref="B11:C11"/>
    <mergeCell ref="A63:E63"/>
    <mergeCell ref="A64:A65"/>
    <mergeCell ref="A71:A72"/>
    <mergeCell ref="A46:E46"/>
    <mergeCell ref="A47:A48"/>
  </mergeCells>
  <printOptions horizontalCentered="1" verticalCentered="1"/>
  <pageMargins left="0.23622047244094491" right="0.23622047244094491" top="0.35433070866141736" bottom="0.15748031496062992" header="0.31496062992125984" footer="0.31496062992125984"/>
  <pageSetup paperSize="9" scale="4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68"/>
  <sheetViews>
    <sheetView topLeftCell="A10" zoomScale="70" zoomScaleNormal="70" workbookViewId="0">
      <selection activeCell="B13" sqref="B13:C13"/>
    </sheetView>
  </sheetViews>
  <sheetFormatPr baseColWidth="10" defaultRowHeight="15" x14ac:dyDescent="0.25"/>
  <cols>
    <col min="1" max="1" width="25.7109375" customWidth="1"/>
    <col min="2" max="2" width="98.42578125" customWidth="1"/>
    <col min="3" max="3" width="37.7109375" customWidth="1"/>
    <col min="4" max="4" width="62" customWidth="1"/>
    <col min="5" max="5" width="69.28515625" customWidth="1"/>
    <col min="6" max="16384" width="11.42578125" style="1"/>
  </cols>
  <sheetData>
    <row r="1" spans="1:8" ht="28.5" x14ac:dyDescent="0.45">
      <c r="A1" s="165" t="s">
        <v>43</v>
      </c>
      <c r="B1" s="165"/>
      <c r="C1" s="165"/>
      <c r="D1" s="165"/>
      <c r="E1" s="165"/>
      <c r="F1" s="165"/>
      <c r="G1" s="165"/>
      <c r="H1" s="165"/>
    </row>
    <row r="2" spans="1:8" ht="27.75" customHeight="1" x14ac:dyDescent="0.25">
      <c r="A2" s="187" t="s">
        <v>92</v>
      </c>
      <c r="B2" s="187"/>
      <c r="C2" s="187"/>
      <c r="D2" s="187"/>
      <c r="E2" s="187"/>
      <c r="F2" s="187"/>
      <c r="G2" s="187"/>
      <c r="H2" s="187"/>
    </row>
    <row r="3" spans="1:8" ht="18.75" customHeight="1" x14ac:dyDescent="0.25">
      <c r="A3" s="148" t="s">
        <v>37</v>
      </c>
      <c r="B3" s="148"/>
      <c r="C3" s="148"/>
      <c r="D3" s="148"/>
      <c r="E3" s="148"/>
      <c r="F3" s="148"/>
      <c r="G3" s="148"/>
      <c r="H3" s="148"/>
    </row>
    <row r="4" spans="1:8" ht="32.25" customHeight="1" x14ac:dyDescent="0.25">
      <c r="A4" s="134"/>
      <c r="B4" s="135" t="s">
        <v>0</v>
      </c>
      <c r="C4" s="135"/>
      <c r="D4" s="134" t="s">
        <v>1</v>
      </c>
      <c r="E4" s="135" t="s">
        <v>2</v>
      </c>
      <c r="F4" s="149" t="s">
        <v>63</v>
      </c>
      <c r="G4" s="149"/>
      <c r="H4" s="149"/>
    </row>
    <row r="5" spans="1:8" ht="17.25" customHeight="1" x14ac:dyDescent="0.25">
      <c r="A5" s="134"/>
      <c r="B5" s="135"/>
      <c r="C5" s="135"/>
      <c r="D5" s="134"/>
      <c r="E5" s="135"/>
      <c r="F5" s="32" t="s">
        <v>13</v>
      </c>
      <c r="G5" s="32" t="s">
        <v>33</v>
      </c>
      <c r="H5" s="32" t="s">
        <v>34</v>
      </c>
    </row>
    <row r="6" spans="1:8" ht="31.5" x14ac:dyDescent="0.25">
      <c r="A6" s="198" t="s">
        <v>4</v>
      </c>
      <c r="B6" s="174" t="s">
        <v>69</v>
      </c>
      <c r="C6" s="175"/>
      <c r="D6" s="128" t="s">
        <v>148</v>
      </c>
      <c r="E6" s="128" t="s">
        <v>144</v>
      </c>
      <c r="F6" s="192" t="s">
        <v>64</v>
      </c>
      <c r="G6" s="193"/>
      <c r="H6" s="194"/>
    </row>
    <row r="7" spans="1:8" ht="54" customHeight="1" x14ac:dyDescent="0.25">
      <c r="A7" s="198"/>
      <c r="B7" s="168" t="s">
        <v>93</v>
      </c>
      <c r="C7" s="169"/>
      <c r="D7" s="14" t="s">
        <v>22</v>
      </c>
      <c r="E7" s="88" t="s">
        <v>128</v>
      </c>
      <c r="F7" s="192" t="s">
        <v>64</v>
      </c>
      <c r="G7" s="193"/>
      <c r="H7" s="194"/>
    </row>
    <row r="8" spans="1:8" ht="57.75" customHeight="1" x14ac:dyDescent="0.25">
      <c r="A8" s="198"/>
      <c r="B8" s="168" t="s">
        <v>94</v>
      </c>
      <c r="C8" s="169"/>
      <c r="D8" s="14" t="s">
        <v>14</v>
      </c>
      <c r="E8" s="88" t="s">
        <v>120</v>
      </c>
      <c r="F8" s="192" t="s">
        <v>64</v>
      </c>
      <c r="G8" s="193"/>
      <c r="H8" s="194"/>
    </row>
    <row r="9" spans="1:8" ht="39.75" customHeight="1" x14ac:dyDescent="0.25">
      <c r="A9" s="133" t="s">
        <v>52</v>
      </c>
      <c r="B9" s="183" t="s">
        <v>125</v>
      </c>
      <c r="C9" s="184"/>
      <c r="D9" s="15"/>
      <c r="E9" s="129" t="s">
        <v>144</v>
      </c>
      <c r="F9" s="31"/>
      <c r="G9" s="31"/>
      <c r="H9" s="31"/>
    </row>
    <row r="10" spans="1:8" ht="39" customHeight="1" x14ac:dyDescent="0.25">
      <c r="A10" s="133"/>
      <c r="B10" s="185" t="s">
        <v>122</v>
      </c>
      <c r="C10" s="185"/>
      <c r="D10" s="16"/>
      <c r="E10" s="17" t="s">
        <v>121</v>
      </c>
      <c r="F10" s="46">
        <v>0.65916398713826363</v>
      </c>
      <c r="G10" s="46">
        <v>0.65916398713826363</v>
      </c>
      <c r="H10" s="46">
        <v>0.65916398713826363</v>
      </c>
    </row>
    <row r="11" spans="1:8" ht="91.5" customHeight="1" x14ac:dyDescent="0.25">
      <c r="A11" s="133"/>
      <c r="B11" s="166" t="s">
        <v>153</v>
      </c>
      <c r="C11" s="167"/>
      <c r="D11" s="15" t="s">
        <v>127</v>
      </c>
      <c r="E11" s="86" t="s">
        <v>121</v>
      </c>
      <c r="F11" s="46">
        <v>38.906839999999988</v>
      </c>
      <c r="G11" s="46">
        <v>38.906839999999988</v>
      </c>
      <c r="H11" s="46">
        <v>38.906839999999988</v>
      </c>
    </row>
    <row r="12" spans="1:8" ht="39" customHeight="1" x14ac:dyDescent="0.25">
      <c r="A12" s="133"/>
      <c r="B12" s="197" t="s">
        <v>151</v>
      </c>
      <c r="C12" s="197"/>
      <c r="D12" s="16"/>
      <c r="E12" s="17" t="s">
        <v>121</v>
      </c>
      <c r="F12" s="189" t="s">
        <v>64</v>
      </c>
      <c r="G12" s="190"/>
      <c r="H12" s="191"/>
    </row>
    <row r="13" spans="1:8" ht="213.75" customHeight="1" x14ac:dyDescent="0.25">
      <c r="A13" s="133"/>
      <c r="B13" s="186" t="s">
        <v>159</v>
      </c>
      <c r="C13" s="186"/>
      <c r="D13" s="15" t="s">
        <v>105</v>
      </c>
      <c r="E13" s="129" t="s">
        <v>145</v>
      </c>
      <c r="F13" s="189" t="s">
        <v>64</v>
      </c>
      <c r="G13" s="190"/>
      <c r="H13" s="191"/>
    </row>
    <row r="14" spans="1:8" ht="15.75" x14ac:dyDescent="0.25">
      <c r="A14" s="133"/>
      <c r="B14" s="185" t="s">
        <v>118</v>
      </c>
      <c r="C14" s="185"/>
      <c r="D14" s="16"/>
      <c r="E14" s="17" t="s">
        <v>121</v>
      </c>
      <c r="F14" s="189" t="s">
        <v>64</v>
      </c>
      <c r="G14" s="190"/>
      <c r="H14" s="191"/>
    </row>
    <row r="15" spans="1:8" ht="17.25" customHeight="1" x14ac:dyDescent="0.25">
      <c r="A15" s="133"/>
      <c r="B15" s="185" t="s">
        <v>126</v>
      </c>
      <c r="C15" s="185"/>
      <c r="D15" s="15"/>
      <c r="E15" s="86" t="s">
        <v>121</v>
      </c>
      <c r="F15" s="46">
        <v>2.5836012861736335</v>
      </c>
      <c r="G15" s="46">
        <v>2.5836012861736335</v>
      </c>
      <c r="H15" s="46">
        <v>2.5836012861736335</v>
      </c>
    </row>
    <row r="16" spans="1:8" ht="50.25" customHeight="1" x14ac:dyDescent="0.25">
      <c r="A16" s="133"/>
      <c r="B16" s="183" t="s">
        <v>91</v>
      </c>
      <c r="C16" s="184"/>
      <c r="D16" s="15" t="s">
        <v>24</v>
      </c>
      <c r="E16" s="85" t="s">
        <v>129</v>
      </c>
      <c r="F16" s="46">
        <v>59.261186391696242</v>
      </c>
      <c r="G16" s="46">
        <v>76.956016993488277</v>
      </c>
      <c r="H16" s="46">
        <v>213.49372555065648</v>
      </c>
    </row>
    <row r="17" spans="1:8" ht="33.75" customHeight="1" x14ac:dyDescent="0.25">
      <c r="A17" s="133"/>
      <c r="B17" s="185" t="s">
        <v>150</v>
      </c>
      <c r="C17" s="185"/>
      <c r="D17" s="15"/>
      <c r="E17" s="17" t="s">
        <v>121</v>
      </c>
      <c r="F17" s="46">
        <v>68.626479999999987</v>
      </c>
      <c r="G17" s="46">
        <v>68.626479999999987</v>
      </c>
      <c r="H17" s="46">
        <v>68.626479999999987</v>
      </c>
    </row>
    <row r="18" spans="1:8" customFormat="1" ht="6.75" customHeight="1" x14ac:dyDescent="0.25">
      <c r="A18" s="23"/>
      <c r="B18" s="23"/>
      <c r="C18" s="23"/>
      <c r="D18" s="38"/>
      <c r="E18" s="47"/>
      <c r="F18" s="47"/>
      <c r="G18" s="47"/>
      <c r="H18" s="24"/>
    </row>
    <row r="19" spans="1:8" customFormat="1" ht="99" customHeight="1" x14ac:dyDescent="0.25">
      <c r="A19" s="126" t="s">
        <v>76</v>
      </c>
      <c r="B19" s="158" t="s">
        <v>70</v>
      </c>
      <c r="C19" s="159"/>
      <c r="D19" s="36"/>
      <c r="E19" s="37" t="s">
        <v>121</v>
      </c>
      <c r="F19" s="48">
        <v>110.26697000000001</v>
      </c>
      <c r="G19" s="48">
        <v>110.26697000000001</v>
      </c>
      <c r="H19" s="48">
        <v>110.26697000000001</v>
      </c>
    </row>
    <row r="20" spans="1:8" customFormat="1" ht="6.75" customHeight="1" x14ac:dyDescent="0.25">
      <c r="A20" s="23"/>
      <c r="B20" s="23"/>
      <c r="C20" s="23"/>
      <c r="D20" s="23"/>
      <c r="E20" s="38"/>
      <c r="F20" s="47"/>
      <c r="G20" s="47"/>
      <c r="H20" s="47"/>
    </row>
    <row r="21" spans="1:8" customFormat="1" ht="15.75" x14ac:dyDescent="0.25">
      <c r="A21" s="23"/>
      <c r="B21" s="23"/>
      <c r="C21" s="23"/>
      <c r="D21" s="23"/>
      <c r="E21" s="90" t="s">
        <v>79</v>
      </c>
      <c r="F21" s="40">
        <f>SUM(F3:F17)</f>
        <v>170.03727166500812</v>
      </c>
      <c r="G21" s="40">
        <f>SUM(G3:G17)</f>
        <v>187.73210226680015</v>
      </c>
      <c r="H21" s="40">
        <f t="shared" ref="H21" si="0">SUM(H3:H17)</f>
        <v>324.26981082396833</v>
      </c>
    </row>
    <row r="22" spans="1:8" customFormat="1" ht="15.75" x14ac:dyDescent="0.25">
      <c r="A22" s="23"/>
      <c r="B22" s="23"/>
      <c r="C22" s="23"/>
      <c r="D22" s="23"/>
      <c r="E22" s="90" t="s">
        <v>88</v>
      </c>
      <c r="F22" s="40">
        <f>F21+F19</f>
        <v>280.30424166500813</v>
      </c>
      <c r="G22" s="40">
        <f t="shared" ref="G22:H22" si="1">G21+G19</f>
        <v>297.99907226680017</v>
      </c>
      <c r="H22" s="40">
        <f t="shared" si="1"/>
        <v>434.53678082396834</v>
      </c>
    </row>
    <row r="23" spans="1:8" customFormat="1" ht="15.75" x14ac:dyDescent="0.25">
      <c r="A23" s="23"/>
      <c r="B23" s="23"/>
      <c r="C23" s="23"/>
      <c r="D23" s="23"/>
      <c r="E23" s="91" t="s">
        <v>67</v>
      </c>
      <c r="F23" s="49">
        <v>0.2</v>
      </c>
      <c r="G23" s="49">
        <f t="shared" ref="G23" si="2">0.2</f>
        <v>0.2</v>
      </c>
      <c r="H23" s="49">
        <v>0</v>
      </c>
    </row>
    <row r="24" spans="1:8" customFormat="1" ht="21" customHeight="1" x14ac:dyDescent="0.25">
      <c r="A24" s="23"/>
      <c r="B24" s="23"/>
      <c r="C24" s="23"/>
      <c r="D24" s="23"/>
      <c r="E24" s="27" t="s">
        <v>78</v>
      </c>
      <c r="F24" s="40">
        <f>F23*F21+F21</f>
        <v>204.04472599800974</v>
      </c>
      <c r="G24" s="40">
        <f t="shared" ref="G24:H24" si="3">G23*G21+G21</f>
        <v>225.2785227201602</v>
      </c>
      <c r="H24" s="40">
        <f t="shared" si="3"/>
        <v>324.26981082396833</v>
      </c>
    </row>
    <row r="25" spans="1:8" customFormat="1" ht="21" customHeight="1" x14ac:dyDescent="0.25">
      <c r="A25" s="23"/>
      <c r="B25" s="23"/>
      <c r="C25" s="23"/>
      <c r="D25" s="23"/>
      <c r="E25" s="27" t="s">
        <v>89</v>
      </c>
      <c r="F25" s="40">
        <f>F24+F19</f>
        <v>314.31169599800978</v>
      </c>
      <c r="G25" s="40">
        <f t="shared" ref="G25:H25" si="4">G24+G19</f>
        <v>335.54549272016021</v>
      </c>
      <c r="H25" s="40">
        <f t="shared" si="4"/>
        <v>434.53678082396834</v>
      </c>
    </row>
    <row r="26" spans="1:8" customFormat="1" ht="21" customHeight="1" x14ac:dyDescent="0.25">
      <c r="A26" s="23"/>
      <c r="B26" s="23"/>
      <c r="C26" s="23"/>
      <c r="D26" s="23"/>
      <c r="E26" s="124"/>
      <c r="F26" s="42"/>
      <c r="G26" s="42"/>
      <c r="H26" s="42"/>
    </row>
    <row r="27" spans="1:8" customFormat="1" ht="21" customHeight="1" x14ac:dyDescent="0.25">
      <c r="A27" s="23"/>
      <c r="B27" s="23"/>
      <c r="C27" s="23"/>
      <c r="D27" s="23"/>
      <c r="E27" s="124"/>
      <c r="F27" s="42"/>
      <c r="G27" s="42"/>
      <c r="H27" s="42"/>
    </row>
    <row r="28" spans="1:8" customFormat="1" ht="21" customHeight="1" x14ac:dyDescent="0.25">
      <c r="A28" s="23"/>
      <c r="B28" s="23"/>
      <c r="C28" s="23"/>
      <c r="D28" s="23"/>
      <c r="E28" s="124"/>
      <c r="F28" s="42"/>
      <c r="G28" s="42"/>
      <c r="H28" s="42"/>
    </row>
    <row r="29" spans="1:8" customFormat="1" ht="21" customHeight="1" x14ac:dyDescent="0.25">
      <c r="A29" s="23"/>
      <c r="B29" s="23"/>
      <c r="C29" s="23"/>
      <c r="D29" s="23"/>
      <c r="E29" s="124"/>
      <c r="F29" s="42"/>
      <c r="G29" s="42"/>
      <c r="H29" s="42"/>
    </row>
    <row r="30" spans="1:8" customFormat="1" ht="21" customHeight="1" x14ac:dyDescent="0.25">
      <c r="A30" s="23"/>
      <c r="B30" s="23"/>
      <c r="C30" s="23"/>
      <c r="D30" s="23"/>
      <c r="E30" s="124"/>
      <c r="F30" s="42"/>
      <c r="G30" s="42"/>
      <c r="H30" s="42"/>
    </row>
    <row r="31" spans="1:8" customFormat="1" ht="21" customHeight="1" x14ac:dyDescent="0.25">
      <c r="A31" s="23"/>
      <c r="B31" s="23"/>
      <c r="C31" s="23"/>
      <c r="D31" s="23"/>
      <c r="E31" s="124"/>
      <c r="F31" s="42"/>
      <c r="G31" s="42"/>
      <c r="H31" s="42"/>
    </row>
    <row r="32" spans="1:8" customFormat="1" ht="21" customHeight="1" x14ac:dyDescent="0.25">
      <c r="A32" s="23"/>
      <c r="B32" s="23"/>
      <c r="C32" s="23"/>
      <c r="D32" s="23"/>
      <c r="E32" s="124"/>
      <c r="F32" s="42"/>
      <c r="G32" s="42"/>
      <c r="H32" s="42"/>
    </row>
    <row r="33" spans="1:8" s="3" customFormat="1" ht="21" x14ac:dyDescent="0.35">
      <c r="A33" s="107" t="s">
        <v>61</v>
      </c>
      <c r="B33" s="6"/>
      <c r="C33" s="6"/>
      <c r="D33" s="6"/>
      <c r="E33" s="6"/>
      <c r="F33" s="76"/>
      <c r="G33" s="76"/>
      <c r="H33" s="76"/>
    </row>
    <row r="34" spans="1:8" ht="15.75" x14ac:dyDescent="0.25">
      <c r="A34" s="23"/>
      <c r="B34" s="23"/>
      <c r="C34" s="23"/>
      <c r="D34" s="23"/>
      <c r="E34" s="23"/>
      <c r="F34" s="54"/>
      <c r="G34" s="54"/>
      <c r="H34" s="54"/>
    </row>
    <row r="35" spans="1:8" ht="15.75" x14ac:dyDescent="0.25">
      <c r="A35" s="23"/>
      <c r="B35" s="23"/>
      <c r="C35" s="23"/>
      <c r="D35" s="23"/>
      <c r="E35" s="23"/>
      <c r="F35" s="54"/>
      <c r="G35" s="54"/>
      <c r="H35" s="54"/>
    </row>
    <row r="36" spans="1:8" ht="15.75" x14ac:dyDescent="0.25">
      <c r="A36" s="160" t="s">
        <v>28</v>
      </c>
      <c r="B36" s="160"/>
      <c r="C36" s="160"/>
      <c r="D36" s="23"/>
      <c r="E36" s="23"/>
      <c r="F36" s="54"/>
      <c r="G36" s="54"/>
      <c r="H36" s="54"/>
    </row>
    <row r="37" spans="1:8" ht="30" x14ac:dyDescent="0.25">
      <c r="A37" s="163" t="s">
        <v>8</v>
      </c>
      <c r="B37" s="92" t="s">
        <v>27</v>
      </c>
      <c r="C37" s="92" t="s">
        <v>7</v>
      </c>
      <c r="D37" s="23"/>
      <c r="E37" s="23"/>
      <c r="F37" s="54"/>
      <c r="G37" s="54"/>
      <c r="H37" s="54"/>
    </row>
    <row r="38" spans="1:8" ht="30" x14ac:dyDescent="0.25">
      <c r="A38" s="164"/>
      <c r="B38" s="92" t="s">
        <v>87</v>
      </c>
      <c r="C38" s="92" t="s">
        <v>87</v>
      </c>
      <c r="D38" s="23"/>
      <c r="E38" s="23"/>
      <c r="F38" s="54"/>
      <c r="G38" s="54"/>
      <c r="H38" s="54"/>
    </row>
    <row r="39" spans="1:8" ht="15.75" x14ac:dyDescent="0.25">
      <c r="A39" s="93" t="s">
        <v>110</v>
      </c>
      <c r="B39" s="93" t="s">
        <v>3</v>
      </c>
      <c r="C39" s="93" t="s">
        <v>3</v>
      </c>
      <c r="D39" s="23"/>
      <c r="E39" s="23"/>
      <c r="F39" s="54"/>
      <c r="G39" s="54"/>
      <c r="H39" s="54"/>
    </row>
    <row r="40" spans="1:8" ht="15.75" x14ac:dyDescent="0.25">
      <c r="A40" s="93" t="s">
        <v>111</v>
      </c>
      <c r="B40" s="94" t="s">
        <v>9</v>
      </c>
      <c r="C40" s="95" t="s">
        <v>5</v>
      </c>
      <c r="D40" s="23"/>
      <c r="E40" s="23"/>
      <c r="F40" s="54"/>
      <c r="G40" s="54"/>
      <c r="H40" s="54"/>
    </row>
    <row r="41" spans="1:8" ht="30" x14ac:dyDescent="0.25">
      <c r="A41" s="96" t="s">
        <v>84</v>
      </c>
      <c r="B41" s="97" t="s">
        <v>80</v>
      </c>
      <c r="C41" s="95" t="s">
        <v>5</v>
      </c>
      <c r="D41" s="23"/>
      <c r="E41" s="23"/>
      <c r="F41" s="54"/>
      <c r="G41" s="54"/>
      <c r="H41" s="54"/>
    </row>
    <row r="42" spans="1:8" ht="30" x14ac:dyDescent="0.25">
      <c r="A42" s="96" t="s">
        <v>85</v>
      </c>
      <c r="B42" s="97" t="s">
        <v>81</v>
      </c>
      <c r="C42" s="95" t="s">
        <v>5</v>
      </c>
      <c r="D42" s="23"/>
      <c r="E42" s="23"/>
      <c r="F42" s="54"/>
      <c r="G42" s="54"/>
      <c r="H42" s="54"/>
    </row>
    <row r="43" spans="1:8" ht="30" x14ac:dyDescent="0.25">
      <c r="A43" s="96" t="s">
        <v>86</v>
      </c>
      <c r="B43" s="97" t="s">
        <v>80</v>
      </c>
      <c r="C43" s="95" t="s">
        <v>5</v>
      </c>
      <c r="D43" s="23"/>
      <c r="E43" s="23"/>
      <c r="F43" s="54"/>
      <c r="G43" s="54"/>
      <c r="H43" s="54"/>
    </row>
    <row r="44" spans="1:8" ht="15.75" x14ac:dyDescent="0.25">
      <c r="A44" s="9"/>
      <c r="B44" s="9"/>
      <c r="C44" s="9"/>
      <c r="D44" s="23"/>
      <c r="E44" s="23"/>
      <c r="F44" s="54"/>
      <c r="G44" s="54"/>
      <c r="H44" s="54"/>
    </row>
    <row r="45" spans="1:8" ht="15.75" x14ac:dyDescent="0.25">
      <c r="A45" s="161" t="s">
        <v>29</v>
      </c>
      <c r="B45" s="162"/>
      <c r="C45" s="162"/>
      <c r="D45" s="23"/>
      <c r="E45" s="23"/>
      <c r="F45" s="54"/>
      <c r="G45" s="54"/>
      <c r="H45" s="54"/>
    </row>
    <row r="46" spans="1:8" ht="30" x14ac:dyDescent="0.25">
      <c r="A46" s="163" t="s">
        <v>8</v>
      </c>
      <c r="B46" s="92" t="s">
        <v>27</v>
      </c>
      <c r="C46" s="92" t="s">
        <v>7</v>
      </c>
      <c r="D46" s="23"/>
      <c r="E46" s="23"/>
      <c r="F46" s="54"/>
      <c r="G46" s="54"/>
      <c r="H46" s="54"/>
    </row>
    <row r="47" spans="1:8" ht="30" x14ac:dyDescent="0.25">
      <c r="A47" s="164"/>
      <c r="B47" s="92" t="s">
        <v>87</v>
      </c>
      <c r="C47" s="92" t="s">
        <v>87</v>
      </c>
      <c r="D47" s="23"/>
      <c r="E47" s="23"/>
      <c r="F47" s="54"/>
      <c r="G47" s="54"/>
      <c r="H47" s="54"/>
    </row>
    <row r="48" spans="1:8" ht="15.75" x14ac:dyDescent="0.25">
      <c r="A48" s="93" t="s">
        <v>110</v>
      </c>
      <c r="B48" s="98" t="s">
        <v>3</v>
      </c>
      <c r="C48" s="93" t="s">
        <v>3</v>
      </c>
      <c r="D48" s="23"/>
      <c r="E48" s="23"/>
      <c r="F48" s="54"/>
      <c r="G48" s="54"/>
      <c r="H48" s="54"/>
    </row>
    <row r="49" spans="1:8" ht="15.75" x14ac:dyDescent="0.25">
      <c r="A49" s="93" t="s">
        <v>111</v>
      </c>
      <c r="B49" s="94" t="s">
        <v>82</v>
      </c>
      <c r="C49" s="95" t="s">
        <v>5</v>
      </c>
      <c r="D49" s="23"/>
      <c r="E49" s="23"/>
      <c r="F49" s="54"/>
      <c r="G49" s="54"/>
      <c r="H49" s="54"/>
    </row>
    <row r="50" spans="1:8" ht="30" x14ac:dyDescent="0.25">
      <c r="A50" s="96" t="s">
        <v>84</v>
      </c>
      <c r="B50" s="97" t="s">
        <v>83</v>
      </c>
      <c r="C50" s="95" t="s">
        <v>5</v>
      </c>
      <c r="D50" s="23"/>
      <c r="E50" s="23"/>
      <c r="F50" s="54"/>
      <c r="G50" s="54"/>
      <c r="H50" s="54"/>
    </row>
    <row r="51" spans="1:8" ht="30" x14ac:dyDescent="0.25">
      <c r="A51" s="96" t="s">
        <v>85</v>
      </c>
      <c r="B51" s="97" t="s">
        <v>83</v>
      </c>
      <c r="C51" s="95" t="s">
        <v>5</v>
      </c>
      <c r="D51" s="23"/>
      <c r="E51" s="23"/>
      <c r="F51" s="54"/>
      <c r="G51" s="54"/>
      <c r="H51" s="54"/>
    </row>
    <row r="52" spans="1:8" ht="30" x14ac:dyDescent="0.25">
      <c r="A52" s="96" t="s">
        <v>86</v>
      </c>
      <c r="B52" s="97" t="s">
        <v>83</v>
      </c>
      <c r="C52" s="95" t="s">
        <v>5</v>
      </c>
      <c r="D52" s="23"/>
      <c r="E52" s="23"/>
      <c r="F52" s="54"/>
      <c r="G52" s="54"/>
      <c r="H52" s="54"/>
    </row>
    <row r="53" spans="1:8" ht="15.75" x14ac:dyDescent="0.25">
      <c r="A53" s="9"/>
      <c r="B53" s="9"/>
      <c r="C53" s="9"/>
      <c r="D53" s="23"/>
      <c r="E53" s="23"/>
      <c r="F53" s="54"/>
      <c r="G53" s="54"/>
      <c r="H53" s="54"/>
    </row>
    <row r="54" spans="1:8" ht="15.75" x14ac:dyDescent="0.25">
      <c r="A54" s="161" t="s">
        <v>90</v>
      </c>
      <c r="B54" s="162"/>
      <c r="C54" s="162"/>
      <c r="D54" s="23"/>
      <c r="E54" s="23"/>
      <c r="F54" s="54"/>
      <c r="G54" s="54"/>
      <c r="H54" s="54"/>
    </row>
    <row r="55" spans="1:8" ht="30" x14ac:dyDescent="0.25">
      <c r="A55" s="163" t="s">
        <v>8</v>
      </c>
      <c r="B55" s="92" t="s">
        <v>27</v>
      </c>
      <c r="C55" s="92" t="s">
        <v>7</v>
      </c>
      <c r="D55" s="23"/>
      <c r="E55" s="23"/>
      <c r="F55" s="54"/>
      <c r="G55" s="54"/>
      <c r="H55" s="54"/>
    </row>
    <row r="56" spans="1:8" ht="30" x14ac:dyDescent="0.25">
      <c r="A56" s="164"/>
      <c r="B56" s="92" t="s">
        <v>87</v>
      </c>
      <c r="C56" s="92" t="s">
        <v>87</v>
      </c>
      <c r="D56" s="23"/>
      <c r="E56" s="23"/>
      <c r="F56" s="54"/>
      <c r="G56" s="54"/>
      <c r="H56" s="54"/>
    </row>
    <row r="57" spans="1:8" ht="15.75" x14ac:dyDescent="0.25">
      <c r="A57" s="93" t="s">
        <v>110</v>
      </c>
      <c r="B57" s="98" t="s">
        <v>3</v>
      </c>
      <c r="C57" s="93" t="s">
        <v>3</v>
      </c>
      <c r="D57" s="23"/>
      <c r="E57" s="23"/>
      <c r="F57" s="54"/>
      <c r="G57" s="54"/>
      <c r="H57" s="54"/>
    </row>
    <row r="58" spans="1:8" ht="15.75" x14ac:dyDescent="0.25">
      <c r="A58" s="93" t="s">
        <v>111</v>
      </c>
      <c r="B58" s="97" t="s">
        <v>80</v>
      </c>
      <c r="C58" s="95" t="s">
        <v>5</v>
      </c>
      <c r="D58" s="23"/>
      <c r="E58" s="23"/>
      <c r="F58" s="54"/>
      <c r="G58" s="54"/>
      <c r="H58" s="54"/>
    </row>
    <row r="59" spans="1:8" ht="30" x14ac:dyDescent="0.25">
      <c r="A59" s="96" t="s">
        <v>84</v>
      </c>
      <c r="B59" s="97" t="s">
        <v>83</v>
      </c>
      <c r="C59" s="95" t="s">
        <v>5</v>
      </c>
      <c r="D59" s="23"/>
      <c r="E59" s="23"/>
      <c r="F59" s="54"/>
      <c r="G59" s="54"/>
      <c r="H59" s="54"/>
    </row>
    <row r="60" spans="1:8" ht="15.75" x14ac:dyDescent="0.25">
      <c r="A60" s="96" t="s">
        <v>18</v>
      </c>
      <c r="B60" s="97" t="s">
        <v>17</v>
      </c>
      <c r="C60" s="95" t="s">
        <v>5</v>
      </c>
      <c r="D60" s="23"/>
      <c r="E60" s="23"/>
      <c r="F60" s="54"/>
      <c r="G60" s="54"/>
      <c r="H60" s="54"/>
    </row>
    <row r="61" spans="1:8" ht="15.75" x14ac:dyDescent="0.25">
      <c r="A61" s="96" t="s">
        <v>77</v>
      </c>
      <c r="B61" s="97" t="s">
        <v>17</v>
      </c>
      <c r="C61" s="95" t="s">
        <v>5</v>
      </c>
      <c r="D61" s="23"/>
      <c r="E61" s="23"/>
      <c r="F61" s="54"/>
      <c r="G61" s="54"/>
      <c r="H61" s="54"/>
    </row>
    <row r="62" spans="1:8" ht="15.75" x14ac:dyDescent="0.25">
      <c r="A62" s="99"/>
      <c r="B62" s="99"/>
      <c r="C62" s="99"/>
      <c r="D62" s="23"/>
      <c r="E62" s="23"/>
      <c r="F62" s="54"/>
      <c r="G62" s="54"/>
      <c r="H62" s="54"/>
    </row>
    <row r="63" spans="1:8" ht="15.75" x14ac:dyDescent="0.25">
      <c r="A63" s="100" t="s">
        <v>113</v>
      </c>
      <c r="B63" s="9"/>
      <c r="C63" s="9"/>
      <c r="D63" s="23"/>
      <c r="E63" s="23"/>
      <c r="F63" s="54"/>
      <c r="G63" s="54"/>
      <c r="H63" s="54"/>
    </row>
    <row r="64" spans="1:8" ht="15.75" x14ac:dyDescent="0.25">
      <c r="A64" s="23"/>
      <c r="B64" s="23"/>
      <c r="C64" s="23"/>
      <c r="D64" s="23"/>
      <c r="E64" s="23"/>
      <c r="F64" s="54"/>
      <c r="G64" s="54"/>
      <c r="H64" s="54"/>
    </row>
    <row r="65" spans="1:8" ht="15.75" x14ac:dyDescent="0.25">
      <c r="A65" s="23"/>
      <c r="B65" s="23"/>
      <c r="C65" s="23"/>
      <c r="D65" s="23"/>
      <c r="E65" s="23"/>
      <c r="F65" s="54"/>
      <c r="G65" s="54"/>
      <c r="H65" s="54"/>
    </row>
    <row r="66" spans="1:8" ht="15.75" x14ac:dyDescent="0.25">
      <c r="A66" s="23"/>
      <c r="B66" s="23"/>
      <c r="C66" s="23"/>
      <c r="D66" s="23"/>
      <c r="E66" s="23"/>
      <c r="F66" s="54"/>
      <c r="G66" s="54"/>
      <c r="H66" s="54"/>
    </row>
    <row r="67" spans="1:8" ht="15.75" x14ac:dyDescent="0.25">
      <c r="A67" s="23"/>
      <c r="B67" s="23"/>
      <c r="C67" s="23"/>
      <c r="D67" s="23"/>
      <c r="E67" s="23"/>
      <c r="F67" s="54"/>
      <c r="G67" s="54"/>
      <c r="H67" s="54"/>
    </row>
    <row r="68" spans="1:8" ht="15.75" x14ac:dyDescent="0.25">
      <c r="A68" s="23"/>
      <c r="B68" s="23"/>
      <c r="C68" s="23"/>
      <c r="D68" s="23"/>
      <c r="E68" s="23"/>
      <c r="F68" s="54"/>
      <c r="G68" s="54"/>
      <c r="H68" s="54"/>
    </row>
  </sheetData>
  <mergeCells count="35">
    <mergeCell ref="A55:A56"/>
    <mergeCell ref="F12:H12"/>
    <mergeCell ref="F13:H13"/>
    <mergeCell ref="B17:C17"/>
    <mergeCell ref="B19:C19"/>
    <mergeCell ref="A36:C36"/>
    <mergeCell ref="A37:A38"/>
    <mergeCell ref="A45:C45"/>
    <mergeCell ref="A46:A47"/>
    <mergeCell ref="F14:H14"/>
    <mergeCell ref="A54:C54"/>
    <mergeCell ref="B12:C12"/>
    <mergeCell ref="B10:C10"/>
    <mergeCell ref="B9:C9"/>
    <mergeCell ref="A9:A17"/>
    <mergeCell ref="B15:C15"/>
    <mergeCell ref="B16:C16"/>
    <mergeCell ref="B11:C11"/>
    <mergeCell ref="B14:C14"/>
    <mergeCell ref="B13:C13"/>
    <mergeCell ref="F8:H8"/>
    <mergeCell ref="A1:H1"/>
    <mergeCell ref="A4:A5"/>
    <mergeCell ref="B4:C5"/>
    <mergeCell ref="D4:D5"/>
    <mergeCell ref="E4:E5"/>
    <mergeCell ref="A2:H2"/>
    <mergeCell ref="A3:H3"/>
    <mergeCell ref="F4:H4"/>
    <mergeCell ref="F6:H6"/>
    <mergeCell ref="F7:H7"/>
    <mergeCell ref="B8:C8"/>
    <mergeCell ref="A6:A8"/>
    <mergeCell ref="B6:C6"/>
    <mergeCell ref="B7:C7"/>
  </mergeCells>
  <printOptions horizontalCentered="1" verticalCentered="1"/>
  <pageMargins left="0.31496062992125984" right="0.31496062992125984" top="0.35433070866141736" bottom="0.35433070866141736" header="0.31496062992125984" footer="0.31496062992125984"/>
  <pageSetup paperSize="9" scale="43" fitToHeight="0" orientation="landscape" r:id="rId1"/>
  <rowBreaks count="1" manualBreakCount="1">
    <brk id="30" max="7" man="1"/>
  </rowBreaks>
  <colBreaks count="1" manualBreakCount="1">
    <brk id="1"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Eau - Grandes cultures</vt:lpstr>
      <vt:lpstr>Eau - Polyculture-élevage</vt:lpstr>
      <vt:lpstr>Herbicides</vt:lpstr>
      <vt:lpstr>Pesticides </vt:lpstr>
      <vt:lpstr>Pesticides + quanti</vt:lpstr>
      <vt:lpstr>Nitrates - Ferti</vt:lpstr>
      <vt:lpstr>Nitrates + couv + herb</vt:lpstr>
      <vt:lpstr>Nitrates - Ferti + pestici</vt:lpstr>
      <vt:lpstr>Herbicides + Couverture</vt:lpstr>
      <vt:lpstr>Pesticides + Couverture</vt:lpstr>
      <vt:lpstr>Viti + quanti + herbicide</vt:lpstr>
      <vt:lpstr>Viti quanti</vt:lpstr>
      <vt:lpstr>Arbo + quanti + herbicide</vt:lpstr>
      <vt:lpstr>Arbo quanti</vt:lpstr>
      <vt:lpstr>'Arbo + quanti + herbicide'!Zone_d_impression</vt:lpstr>
      <vt:lpstr>'Arbo quanti'!Zone_d_impression</vt:lpstr>
      <vt:lpstr>'Eau - Grandes cultures'!Zone_d_impression</vt:lpstr>
      <vt:lpstr>'Eau - Polyculture-élevage'!Zone_d_impression</vt:lpstr>
      <vt:lpstr>Herbicides!Zone_d_impression</vt:lpstr>
      <vt:lpstr>'Herbicides + Couverture'!Zone_d_impression</vt:lpstr>
      <vt:lpstr>'Nitrates - Ferti'!Zone_d_impression</vt:lpstr>
      <vt:lpstr>'Nitrates - Ferti + pestici'!Zone_d_impression</vt:lpstr>
      <vt:lpstr>'Nitrates + couv + herb'!Zone_d_impression</vt:lpstr>
      <vt:lpstr>'Pesticides '!Zone_d_impression</vt:lpstr>
      <vt:lpstr>'Pesticides + Couverture'!Zone_d_impression</vt:lpstr>
      <vt:lpstr>'Pesticides + quanti'!Zone_d_impression</vt:lpstr>
      <vt:lpstr>'Viti + quanti + herbicide'!Zone_d_impression</vt:lpstr>
      <vt:lpstr>'Viti quanti'!Zone_d_impression</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Thérèse HARTOG</dc:creator>
  <cp:lastModifiedBy>Hortense DUHAMEL</cp:lastModifiedBy>
  <cp:lastPrinted>2022-07-06T13:14:06Z</cp:lastPrinted>
  <dcterms:created xsi:type="dcterms:W3CDTF">2020-03-11T09:37:59Z</dcterms:created>
  <dcterms:modified xsi:type="dcterms:W3CDTF">2022-07-06T13:47:23Z</dcterms:modified>
</cp:coreProperties>
</file>