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S:\CONJONCTURE\Lait\Campagne à partir de 2014\3 Notes lait creation sous calc\Productions_Animales_DRAAF_PdL_LS\"/>
    </mc:Choice>
  </mc:AlternateContent>
  <xr:revisionPtr revIDLastSave="0" documentId="13_ncr:1_{D02A3E98-4153-4194-BFC8-DB6CFDBDEB19}" xr6:coauthVersionLast="47" xr6:coauthVersionMax="47" xr10:uidLastSave="{00000000-0000-0000-0000-000000000000}"/>
  <bookViews>
    <workbookView xWindow="20052" yWindow="0" windowWidth="20376" windowHeight="12096" tabRatio="779" xr2:uid="{00000000-000D-0000-FFFF-FFFF00000000}"/>
  </bookViews>
  <sheets>
    <sheet name="Lait de vache" sheetId="5" r:id="rId1"/>
    <sheet name="Lait de chèvre" sheetId="6" r:id="rId2"/>
    <sheet name="Abattages_bovins" sheetId="7" r:id="rId3"/>
    <sheet name="Abattages_Porcins" sheetId="8" r:id="rId4"/>
    <sheet name="Abattages_ovins" sheetId="9" r:id="rId5"/>
    <sheet name="Abattages_volailles_lapins" sheetId="10" r:id="rId6"/>
    <sheet name="Sources et méthodologie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1" i="10" l="1"/>
  <c r="N13" i="10"/>
  <c r="N27" i="10"/>
  <c r="N41" i="10"/>
  <c r="N56" i="10"/>
  <c r="AB13" i="9"/>
  <c r="N13" i="9"/>
  <c r="AB13" i="8"/>
  <c r="AB27" i="8"/>
  <c r="N27" i="8"/>
  <c r="N13" i="8"/>
  <c r="AO27" i="7"/>
  <c r="AO13" i="7"/>
  <c r="AB27" i="7" l="1"/>
  <c r="AB41" i="7"/>
  <c r="AB55" i="7"/>
  <c r="AB69" i="7"/>
  <c r="AB83" i="7"/>
  <c r="AB97" i="7"/>
  <c r="AB111" i="7"/>
  <c r="AB125" i="7"/>
  <c r="N27" i="7"/>
  <c r="N41" i="7"/>
  <c r="N55" i="7"/>
  <c r="N69" i="7"/>
  <c r="N83" i="7"/>
  <c r="N97" i="7"/>
  <c r="N125" i="7"/>
  <c r="N111" i="7"/>
  <c r="Q106" i="6" l="1"/>
  <c r="Q105" i="6"/>
  <c r="AI58" i="6"/>
  <c r="AF58" i="6"/>
  <c r="AI57" i="6"/>
  <c r="AF57" i="6"/>
  <c r="AI7" i="6"/>
  <c r="AF7" i="6"/>
  <c r="AI6" i="6"/>
  <c r="AF6" i="6"/>
  <c r="B118" i="5"/>
  <c r="D118" i="5"/>
  <c r="F118" i="5"/>
  <c r="B119" i="5"/>
  <c r="D119" i="5"/>
  <c r="F119" i="5"/>
  <c r="B120" i="5"/>
  <c r="D120" i="5"/>
  <c r="F120" i="5"/>
  <c r="B121" i="5"/>
  <c r="D121" i="5"/>
  <c r="F121" i="5"/>
  <c r="B122" i="5"/>
  <c r="D122" i="5"/>
  <c r="F122" i="5"/>
  <c r="B123" i="5"/>
  <c r="D123" i="5"/>
  <c r="F123" i="5"/>
  <c r="B124" i="5"/>
  <c r="D124" i="5"/>
  <c r="F124" i="5"/>
  <c r="B125" i="5"/>
  <c r="D125" i="5"/>
  <c r="F125" i="5"/>
  <c r="B126" i="5"/>
  <c r="D126" i="5"/>
  <c r="F126" i="5"/>
  <c r="B127" i="5"/>
  <c r="D127" i="5"/>
  <c r="F127" i="5"/>
  <c r="B128" i="5"/>
  <c r="D128" i="5"/>
  <c r="F128" i="5"/>
  <c r="B129" i="5"/>
  <c r="D129" i="5"/>
  <c r="F129" i="5"/>
  <c r="B134" i="5"/>
  <c r="D134" i="5"/>
  <c r="F134" i="5"/>
  <c r="B135" i="5"/>
  <c r="D135" i="5"/>
  <c r="F135" i="5"/>
  <c r="B136" i="5"/>
  <c r="D136" i="5"/>
  <c r="F136" i="5"/>
  <c r="B137" i="5"/>
  <c r="D137" i="5"/>
  <c r="F137" i="5"/>
  <c r="B138" i="5"/>
  <c r="D138" i="5"/>
  <c r="F138" i="5"/>
  <c r="D72" i="10"/>
  <c r="C70" i="10"/>
  <c r="D55" i="10"/>
  <c r="C57" i="10"/>
  <c r="D40" i="10"/>
  <c r="M72" i="10"/>
  <c r="L72" i="10"/>
  <c r="K72" i="10"/>
  <c r="J72" i="10"/>
  <c r="I72" i="10"/>
  <c r="H72" i="10"/>
  <c r="G72" i="10"/>
  <c r="F72" i="10"/>
  <c r="E72" i="10"/>
  <c r="C72" i="10"/>
  <c r="B72" i="10"/>
  <c r="M57" i="10"/>
  <c r="L57" i="10"/>
  <c r="K57" i="10"/>
  <c r="J57" i="10"/>
  <c r="I57" i="10"/>
  <c r="H57" i="10"/>
  <c r="G57" i="10"/>
  <c r="F57" i="10"/>
  <c r="E57" i="10"/>
  <c r="D57" i="10"/>
  <c r="B57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N70" i="10"/>
  <c r="M70" i="10"/>
  <c r="L70" i="10"/>
  <c r="K70" i="10"/>
  <c r="J70" i="10"/>
  <c r="I70" i="10"/>
  <c r="H70" i="10"/>
  <c r="G70" i="10"/>
  <c r="F70" i="10"/>
  <c r="E70" i="10"/>
  <c r="D70" i="10"/>
  <c r="B70" i="10"/>
  <c r="N55" i="10"/>
  <c r="M55" i="10"/>
  <c r="L55" i="10"/>
  <c r="K55" i="10"/>
  <c r="J55" i="10"/>
  <c r="I55" i="10"/>
  <c r="H55" i="10"/>
  <c r="G55" i="10"/>
  <c r="F55" i="10"/>
  <c r="E55" i="10"/>
  <c r="C55" i="10"/>
  <c r="B55" i="10"/>
  <c r="N40" i="10"/>
  <c r="M40" i="10"/>
  <c r="L40" i="10"/>
  <c r="K40" i="10"/>
  <c r="J40" i="10"/>
  <c r="I40" i="10"/>
  <c r="H40" i="10"/>
  <c r="G40" i="10"/>
  <c r="F40" i="10"/>
  <c r="E40" i="10"/>
  <c r="C40" i="10"/>
  <c r="B40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B12" i="10"/>
  <c r="B15" i="10"/>
  <c r="C14" i="10"/>
  <c r="D14" i="10"/>
  <c r="E14" i="10"/>
  <c r="F14" i="10"/>
  <c r="G14" i="10"/>
  <c r="H14" i="10"/>
  <c r="I14" i="10"/>
  <c r="J14" i="10"/>
  <c r="K14" i="10"/>
  <c r="L14" i="10"/>
  <c r="M14" i="10"/>
  <c r="B14" i="10"/>
  <c r="B14" i="9"/>
  <c r="AD28" i="8"/>
  <c r="P14" i="8"/>
  <c r="B126" i="7"/>
  <c r="B14" i="7"/>
  <c r="P28" i="8"/>
  <c r="B56" i="7"/>
  <c r="AO125" i="7"/>
  <c r="AO126" i="7" s="1"/>
  <c r="AN126" i="7"/>
  <c r="AM126" i="7"/>
  <c r="AL126" i="7"/>
  <c r="AK126" i="7"/>
  <c r="AJ126" i="7"/>
  <c r="AI126" i="7"/>
  <c r="AH126" i="7"/>
  <c r="AG126" i="7"/>
  <c r="AF126" i="7"/>
  <c r="AA126" i="7"/>
  <c r="Z126" i="7"/>
  <c r="Y126" i="7"/>
  <c r="X126" i="7"/>
  <c r="W126" i="7"/>
  <c r="V126" i="7"/>
  <c r="U126" i="7"/>
  <c r="T126" i="7"/>
  <c r="S126" i="7"/>
  <c r="R126" i="7"/>
  <c r="Q126" i="7"/>
  <c r="P126" i="7"/>
  <c r="M126" i="7"/>
  <c r="L126" i="7"/>
  <c r="K126" i="7"/>
  <c r="J126" i="7"/>
  <c r="I126" i="7"/>
  <c r="H126" i="7"/>
  <c r="G126" i="7"/>
  <c r="F126" i="7"/>
  <c r="E126" i="7"/>
  <c r="D126" i="7"/>
  <c r="C126" i="7"/>
  <c r="M112" i="7"/>
  <c r="L112" i="7"/>
  <c r="K112" i="7"/>
  <c r="J112" i="7"/>
  <c r="I112" i="7"/>
  <c r="H112" i="7"/>
  <c r="G112" i="7"/>
  <c r="F112" i="7"/>
  <c r="E112" i="7"/>
  <c r="D112" i="7"/>
  <c r="C112" i="7"/>
  <c r="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AO112" i="7"/>
  <c r="AN112" i="7"/>
  <c r="AM112" i="7"/>
  <c r="AL112" i="7"/>
  <c r="AK112" i="7"/>
  <c r="AJ112" i="7"/>
  <c r="AI112" i="7"/>
  <c r="AH112" i="7"/>
  <c r="AF112" i="7"/>
  <c r="AO98" i="7"/>
  <c r="AN98" i="7"/>
  <c r="AM98" i="7"/>
  <c r="AL98" i="7"/>
  <c r="AK98" i="7"/>
  <c r="AJ98" i="7"/>
  <c r="AI98" i="7"/>
  <c r="AH98" i="7"/>
  <c r="AG98" i="7"/>
  <c r="AA98" i="7"/>
  <c r="Z98" i="7"/>
  <c r="Y98" i="7"/>
  <c r="X98" i="7"/>
  <c r="W98" i="7"/>
  <c r="V98" i="7"/>
  <c r="U98" i="7"/>
  <c r="T98" i="7"/>
  <c r="S98" i="7"/>
  <c r="R98" i="7"/>
  <c r="Q98" i="7"/>
  <c r="P98" i="7"/>
  <c r="M98" i="7"/>
  <c r="L98" i="7"/>
  <c r="K98" i="7"/>
  <c r="J98" i="7"/>
  <c r="I98" i="7"/>
  <c r="H98" i="7"/>
  <c r="G98" i="7"/>
  <c r="F98" i="7"/>
  <c r="E98" i="7"/>
  <c r="D98" i="7"/>
  <c r="C98" i="7"/>
  <c r="B98" i="7"/>
  <c r="M84" i="7"/>
  <c r="L84" i="7"/>
  <c r="K84" i="7"/>
  <c r="J84" i="7"/>
  <c r="I84" i="7"/>
  <c r="H84" i="7"/>
  <c r="G84" i="7"/>
  <c r="F84" i="7"/>
  <c r="E84" i="7"/>
  <c r="D84" i="7"/>
  <c r="C84" i="7"/>
  <c r="B84" i="7"/>
  <c r="AA84" i="7"/>
  <c r="Z84" i="7"/>
  <c r="Y84" i="7"/>
  <c r="X84" i="7"/>
  <c r="W84" i="7"/>
  <c r="V84" i="7"/>
  <c r="U84" i="7"/>
  <c r="T84" i="7"/>
  <c r="S84" i="7"/>
  <c r="R84" i="7"/>
  <c r="Q84" i="7"/>
  <c r="P84" i="7"/>
  <c r="AO84" i="7"/>
  <c r="AN84" i="7"/>
  <c r="AM84" i="7"/>
  <c r="AL84" i="7"/>
  <c r="AK84" i="7"/>
  <c r="AJ84" i="7"/>
  <c r="AI84" i="7"/>
  <c r="AH84" i="7"/>
  <c r="AG84" i="7"/>
  <c r="AE84" i="7"/>
  <c r="AD84" i="7"/>
  <c r="AO70" i="7"/>
  <c r="AN70" i="7"/>
  <c r="AM70" i="7"/>
  <c r="AL70" i="7"/>
  <c r="AK70" i="7"/>
  <c r="AJ70" i="7"/>
  <c r="AI70" i="7"/>
  <c r="AH70" i="7"/>
  <c r="AG70" i="7"/>
  <c r="AE70" i="7"/>
  <c r="AD70" i="7"/>
  <c r="M70" i="7"/>
  <c r="L70" i="7"/>
  <c r="K70" i="7"/>
  <c r="J70" i="7"/>
  <c r="I70" i="7"/>
  <c r="H70" i="7"/>
  <c r="G70" i="7"/>
  <c r="F70" i="7"/>
  <c r="E70" i="7"/>
  <c r="D70" i="7"/>
  <c r="C70" i="7"/>
  <c r="B70" i="7"/>
  <c r="M56" i="7"/>
  <c r="L56" i="7"/>
  <c r="K56" i="7"/>
  <c r="J56" i="7"/>
  <c r="I56" i="7"/>
  <c r="H56" i="7"/>
  <c r="G56" i="7"/>
  <c r="F56" i="7"/>
  <c r="E56" i="7"/>
  <c r="D56" i="7"/>
  <c r="C56" i="7"/>
  <c r="AA56" i="7"/>
  <c r="Z56" i="7"/>
  <c r="Y56" i="7"/>
  <c r="X56" i="7"/>
  <c r="W56" i="7"/>
  <c r="V56" i="7"/>
  <c r="U56" i="7"/>
  <c r="T56" i="7"/>
  <c r="S56" i="7"/>
  <c r="R56" i="7"/>
  <c r="Q56" i="7"/>
  <c r="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O42" i="7"/>
  <c r="AN42" i="7"/>
  <c r="AM42" i="7"/>
  <c r="AL42" i="7"/>
  <c r="AK42" i="7"/>
  <c r="AJ42" i="7"/>
  <c r="AI42" i="7"/>
  <c r="AH42" i="7"/>
  <c r="AG42" i="7"/>
  <c r="AE42" i="7"/>
  <c r="AD42" i="7"/>
  <c r="AA42" i="7"/>
  <c r="Z42" i="7"/>
  <c r="Y42" i="7"/>
  <c r="X42" i="7"/>
  <c r="W42" i="7"/>
  <c r="V42" i="7"/>
  <c r="U42" i="7"/>
  <c r="T42" i="7"/>
  <c r="S42" i="7"/>
  <c r="R42" i="7"/>
  <c r="Q42" i="7"/>
  <c r="P42" i="7"/>
  <c r="M42" i="7"/>
  <c r="L42" i="7"/>
  <c r="K42" i="7"/>
  <c r="J42" i="7"/>
  <c r="I42" i="7"/>
  <c r="H42" i="7"/>
  <c r="G42" i="7"/>
  <c r="F42" i="7"/>
  <c r="E42" i="7"/>
  <c r="D42" i="7"/>
  <c r="C42" i="7"/>
  <c r="B42" i="7"/>
  <c r="M28" i="7"/>
  <c r="L28" i="7"/>
  <c r="K28" i="7"/>
  <c r="J28" i="7"/>
  <c r="I28" i="7"/>
  <c r="H28" i="7"/>
  <c r="G28" i="7"/>
  <c r="F28" i="7"/>
  <c r="E28" i="7"/>
  <c r="D28" i="7"/>
  <c r="C28" i="7"/>
  <c r="B28" i="7"/>
  <c r="AA28" i="7"/>
  <c r="Z28" i="7"/>
  <c r="Y28" i="7"/>
  <c r="X28" i="7"/>
  <c r="W28" i="7"/>
  <c r="V28" i="7"/>
  <c r="U28" i="7"/>
  <c r="T28" i="7"/>
  <c r="S28" i="7"/>
  <c r="R28" i="7"/>
  <c r="Q28" i="7"/>
  <c r="P28" i="7"/>
  <c r="AO28" i="7"/>
  <c r="AN28" i="7"/>
  <c r="AM28" i="7"/>
  <c r="AL28" i="7"/>
  <c r="AK28" i="7"/>
  <c r="AJ28" i="7"/>
  <c r="AI28" i="7"/>
  <c r="AH28" i="7"/>
  <c r="AG28" i="7"/>
  <c r="AF28" i="7"/>
  <c r="AD28" i="7"/>
  <c r="AO14" i="7"/>
  <c r="AN14" i="7"/>
  <c r="AM14" i="7"/>
  <c r="AL14" i="7"/>
  <c r="AK14" i="7"/>
  <c r="AJ14" i="7"/>
  <c r="AI14" i="7"/>
  <c r="AH14" i="7"/>
  <c r="AG14" i="7"/>
  <c r="AF14" i="7"/>
  <c r="AA14" i="7"/>
  <c r="Z14" i="7"/>
  <c r="Y14" i="7"/>
  <c r="X14" i="7"/>
  <c r="W14" i="7"/>
  <c r="V14" i="7"/>
  <c r="U14" i="7"/>
  <c r="T14" i="7"/>
  <c r="S14" i="7"/>
  <c r="R14" i="7"/>
  <c r="Q14" i="7"/>
  <c r="P14" i="7"/>
  <c r="C14" i="7"/>
  <c r="D14" i="7"/>
  <c r="E14" i="7"/>
  <c r="F14" i="7"/>
  <c r="G14" i="7"/>
  <c r="H14" i="7"/>
  <c r="I14" i="7"/>
  <c r="J14" i="7"/>
  <c r="K14" i="7"/>
  <c r="L14" i="7"/>
  <c r="M14" i="7"/>
  <c r="AG14" i="8"/>
  <c r="AD14" i="8"/>
  <c r="AE14" i="8"/>
  <c r="AH14" i="8"/>
  <c r="AI14" i="8"/>
  <c r="AJ14" i="8"/>
  <c r="AK14" i="8"/>
  <c r="AL14" i="8"/>
  <c r="AM14" i="8"/>
  <c r="AN14" i="8"/>
  <c r="AO14" i="8"/>
  <c r="AA14" i="8"/>
  <c r="Z14" i="8"/>
  <c r="Y14" i="8"/>
  <c r="X14" i="8"/>
  <c r="W14" i="8"/>
  <c r="V14" i="8"/>
  <c r="U14" i="8"/>
  <c r="T14" i="8"/>
  <c r="S14" i="8"/>
  <c r="R14" i="8"/>
  <c r="Q14" i="8"/>
  <c r="C14" i="8"/>
  <c r="D14" i="8"/>
  <c r="E14" i="8"/>
  <c r="F14" i="8"/>
  <c r="G14" i="8"/>
  <c r="H14" i="8"/>
  <c r="I14" i="8"/>
  <c r="J14" i="8"/>
  <c r="K14" i="8"/>
  <c r="L14" i="8"/>
  <c r="M14" i="8"/>
  <c r="B14" i="8"/>
  <c r="C28" i="8"/>
  <c r="D28" i="8"/>
  <c r="E28" i="8"/>
  <c r="F28" i="8"/>
  <c r="G28" i="8"/>
  <c r="H28" i="8"/>
  <c r="I28" i="8"/>
  <c r="J28" i="8"/>
  <c r="K28" i="8"/>
  <c r="L28" i="8"/>
  <c r="M28" i="8"/>
  <c r="B28" i="8"/>
  <c r="Q28" i="8"/>
  <c r="R28" i="8"/>
  <c r="S28" i="8"/>
  <c r="T28" i="8"/>
  <c r="U28" i="8"/>
  <c r="V28" i="8"/>
  <c r="W28" i="8"/>
  <c r="X28" i="8"/>
  <c r="Y28" i="8"/>
  <c r="Z28" i="8"/>
  <c r="AA28" i="8"/>
  <c r="AO28" i="8"/>
  <c r="AF28" i="8"/>
  <c r="AG28" i="8"/>
  <c r="AH28" i="8"/>
  <c r="AI28" i="8"/>
  <c r="AJ28" i="8"/>
  <c r="AK28" i="8"/>
  <c r="AL28" i="8"/>
  <c r="AM28" i="8"/>
  <c r="AN28" i="8"/>
  <c r="AO14" i="9"/>
  <c r="AG14" i="9"/>
  <c r="AH14" i="9"/>
  <c r="AI14" i="9"/>
  <c r="AJ14" i="9"/>
  <c r="AK14" i="9"/>
  <c r="AL14" i="9"/>
  <c r="AM14" i="9"/>
  <c r="AN14" i="9"/>
  <c r="Q14" i="9"/>
  <c r="R14" i="9"/>
  <c r="S14" i="9"/>
  <c r="T14" i="9"/>
  <c r="U14" i="9"/>
  <c r="V14" i="9"/>
  <c r="W14" i="9"/>
  <c r="X14" i="9"/>
  <c r="Y14" i="9"/>
  <c r="Z14" i="9"/>
  <c r="AA14" i="9"/>
  <c r="P14" i="9"/>
  <c r="C14" i="9"/>
  <c r="D14" i="9"/>
  <c r="E14" i="9"/>
  <c r="F14" i="9"/>
  <c r="G14" i="9"/>
  <c r="H14" i="9"/>
  <c r="I14" i="9"/>
  <c r="J14" i="9"/>
  <c r="K14" i="9"/>
  <c r="L14" i="9"/>
  <c r="M14" i="9"/>
  <c r="B15" i="9"/>
  <c r="G12" i="9"/>
  <c r="M12" i="9"/>
  <c r="L12" i="9"/>
  <c r="K12" i="9"/>
  <c r="J12" i="9"/>
  <c r="I12" i="9"/>
  <c r="H12" i="9"/>
  <c r="F12" i="9"/>
  <c r="E12" i="9"/>
  <c r="D12" i="9"/>
  <c r="C12" i="9"/>
  <c r="B12" i="9"/>
  <c r="AA12" i="9"/>
  <c r="Z12" i="9"/>
  <c r="Y12" i="9"/>
  <c r="X12" i="9"/>
  <c r="W12" i="9"/>
  <c r="V12" i="9"/>
  <c r="U12" i="9"/>
  <c r="T12" i="9"/>
  <c r="S12" i="9"/>
  <c r="R12" i="9"/>
  <c r="Q12" i="9"/>
  <c r="P12" i="9"/>
  <c r="AO12" i="9"/>
  <c r="AE12" i="9"/>
  <c r="AF12" i="9"/>
  <c r="AG12" i="9"/>
  <c r="AH12" i="9"/>
  <c r="AI12" i="9"/>
  <c r="AJ12" i="9"/>
  <c r="AK12" i="9"/>
  <c r="AL12" i="9"/>
  <c r="AM12" i="9"/>
  <c r="AN12" i="9"/>
  <c r="AD12" i="9"/>
  <c r="AO13" i="9"/>
  <c r="AN13" i="9"/>
  <c r="AM13" i="9"/>
  <c r="AL13" i="9"/>
  <c r="AK13" i="9"/>
  <c r="AJ13" i="9"/>
  <c r="AI13" i="9"/>
  <c r="AH13" i="9"/>
  <c r="AG13" i="9"/>
  <c r="AF13" i="9"/>
  <c r="AF14" i="9" s="1"/>
  <c r="AE13" i="9"/>
  <c r="AE14" i="9" s="1"/>
  <c r="AD13" i="9"/>
  <c r="AD14" i="9" s="1"/>
  <c r="AO11" i="9"/>
  <c r="AN11" i="9"/>
  <c r="AM11" i="9"/>
  <c r="AL11" i="9"/>
  <c r="AK11" i="9"/>
  <c r="AJ11" i="9"/>
  <c r="AI11" i="9"/>
  <c r="AH11" i="9"/>
  <c r="AG11" i="9"/>
  <c r="AF11" i="9"/>
  <c r="AE11" i="9"/>
  <c r="AD11" i="9"/>
  <c r="AB11" i="9"/>
  <c r="N11" i="9"/>
  <c r="AO97" i="7"/>
  <c r="AN97" i="7"/>
  <c r="AM97" i="7"/>
  <c r="AL97" i="7"/>
  <c r="AK97" i="7"/>
  <c r="AJ97" i="7"/>
  <c r="AI97" i="7"/>
  <c r="AH97" i="7"/>
  <c r="AG97" i="7"/>
  <c r="AF97" i="7"/>
  <c r="AF98" i="7" s="1"/>
  <c r="AE97" i="7"/>
  <c r="AE98" i="7" s="1"/>
  <c r="AD97" i="7"/>
  <c r="AD98" i="7" s="1"/>
  <c r="AO83" i="7"/>
  <c r="AN83" i="7"/>
  <c r="AM83" i="7"/>
  <c r="AL83" i="7"/>
  <c r="AK83" i="7"/>
  <c r="AJ83" i="7"/>
  <c r="AI83" i="7"/>
  <c r="AH83" i="7"/>
  <c r="AG83" i="7"/>
  <c r="AF83" i="7"/>
  <c r="AF84" i="7" s="1"/>
  <c r="AE83" i="7"/>
  <c r="AD83" i="7"/>
  <c r="AO69" i="7"/>
  <c r="AN69" i="7"/>
  <c r="AM69" i="7"/>
  <c r="AL69" i="7"/>
  <c r="AK69" i="7"/>
  <c r="AJ69" i="7"/>
  <c r="AI69" i="7"/>
  <c r="AH69" i="7"/>
  <c r="AG69" i="7"/>
  <c r="AF69" i="7"/>
  <c r="AF70" i="7" s="1"/>
  <c r="AE69" i="7"/>
  <c r="AD69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D62" i="7"/>
  <c r="AD63" i="7"/>
  <c r="AD64" i="7"/>
  <c r="AD65" i="7"/>
  <c r="AD66" i="7"/>
  <c r="AO41" i="7"/>
  <c r="AN41" i="7"/>
  <c r="AM41" i="7"/>
  <c r="AL41" i="7"/>
  <c r="AK41" i="7"/>
  <c r="AJ41" i="7"/>
  <c r="AI41" i="7"/>
  <c r="AH41" i="7"/>
  <c r="AG41" i="7"/>
  <c r="AF41" i="7"/>
  <c r="AF42" i="7" s="1"/>
  <c r="AE41" i="7"/>
  <c r="AD41" i="7"/>
  <c r="AN27" i="7"/>
  <c r="AM27" i="7"/>
  <c r="AL27" i="7"/>
  <c r="AK27" i="7"/>
  <c r="AJ27" i="7"/>
  <c r="AI27" i="7"/>
  <c r="AH27" i="7"/>
  <c r="AG27" i="7"/>
  <c r="AF27" i="7"/>
  <c r="AE27" i="7"/>
  <c r="AE28" i="7" s="1"/>
  <c r="AD27" i="7"/>
  <c r="AN13" i="7"/>
  <c r="AM13" i="7"/>
  <c r="AL13" i="7"/>
  <c r="AK13" i="7"/>
  <c r="AJ13" i="7"/>
  <c r="AI13" i="7"/>
  <c r="AH13" i="7"/>
  <c r="AG13" i="7"/>
  <c r="AF13" i="7"/>
  <c r="AE13" i="7"/>
  <c r="AE14" i="7" s="1"/>
  <c r="AD13" i="7"/>
  <c r="AD14" i="7" s="1"/>
  <c r="AD11" i="7"/>
  <c r="AE11" i="7"/>
  <c r="AF11" i="7"/>
  <c r="AG11" i="7"/>
  <c r="AH11" i="7"/>
  <c r="AI11" i="7"/>
  <c r="AJ11" i="7"/>
  <c r="AK11" i="7"/>
  <c r="AL11" i="7"/>
  <c r="AM11" i="7"/>
  <c r="AN11" i="7"/>
  <c r="AO11" i="7"/>
  <c r="AD25" i="7"/>
  <c r="AE25" i="7"/>
  <c r="AF25" i="7"/>
  <c r="AG25" i="7"/>
  <c r="AH25" i="7"/>
  <c r="AI25" i="7"/>
  <c r="AJ25" i="7"/>
  <c r="AK25" i="7"/>
  <c r="AL25" i="7"/>
  <c r="AM25" i="7"/>
  <c r="AN25" i="7"/>
  <c r="AO25" i="7"/>
  <c r="AD39" i="7"/>
  <c r="AE39" i="7"/>
  <c r="AF39" i="7"/>
  <c r="AG39" i="7"/>
  <c r="AH39" i="7"/>
  <c r="AI39" i="7"/>
  <c r="AJ39" i="7"/>
  <c r="AK39" i="7"/>
  <c r="AL39" i="7"/>
  <c r="AM39" i="7"/>
  <c r="AN39" i="7"/>
  <c r="AO39" i="7"/>
  <c r="AD53" i="7"/>
  <c r="AE53" i="7"/>
  <c r="AF53" i="7"/>
  <c r="AG53" i="7"/>
  <c r="AH53" i="7"/>
  <c r="AI53" i="7"/>
  <c r="AJ53" i="7"/>
  <c r="AK53" i="7"/>
  <c r="AL53" i="7"/>
  <c r="AM53" i="7"/>
  <c r="AN53" i="7"/>
  <c r="AO53" i="7"/>
  <c r="AD67" i="7"/>
  <c r="AE67" i="7"/>
  <c r="AF67" i="7"/>
  <c r="AG67" i="7"/>
  <c r="AH67" i="7"/>
  <c r="AI67" i="7"/>
  <c r="AJ67" i="7"/>
  <c r="AK67" i="7"/>
  <c r="AL67" i="7"/>
  <c r="AM67" i="7"/>
  <c r="AN67" i="7"/>
  <c r="AO67" i="7"/>
  <c r="AD81" i="7"/>
  <c r="AE81" i="7"/>
  <c r="AF81" i="7"/>
  <c r="AG81" i="7"/>
  <c r="AH81" i="7"/>
  <c r="AI81" i="7"/>
  <c r="AJ81" i="7"/>
  <c r="AK81" i="7"/>
  <c r="AL81" i="7"/>
  <c r="AM81" i="7"/>
  <c r="AN81" i="7"/>
  <c r="AO81" i="7"/>
  <c r="AD95" i="7"/>
  <c r="AE95" i="7"/>
  <c r="AF95" i="7"/>
  <c r="AG95" i="7"/>
  <c r="AH95" i="7"/>
  <c r="AI95" i="7"/>
  <c r="AJ95" i="7"/>
  <c r="AK95" i="7"/>
  <c r="AL95" i="7"/>
  <c r="AM95" i="7"/>
  <c r="AN95" i="7"/>
  <c r="AO95" i="7"/>
  <c r="AD111" i="7"/>
  <c r="AD112" i="7" s="1"/>
  <c r="AO111" i="7"/>
  <c r="AN111" i="7"/>
  <c r="AM111" i="7"/>
  <c r="AL111" i="7"/>
  <c r="AK111" i="7"/>
  <c r="AJ111" i="7"/>
  <c r="AI111" i="7"/>
  <c r="AH111" i="7"/>
  <c r="AG111" i="7"/>
  <c r="AG112" i="7" s="1"/>
  <c r="AF111" i="7"/>
  <c r="AE111" i="7"/>
  <c r="AE112" i="7" s="1"/>
  <c r="AD109" i="7"/>
  <c r="AE109" i="7"/>
  <c r="AF109" i="7"/>
  <c r="AG109" i="7"/>
  <c r="AH109" i="7"/>
  <c r="AI109" i="7"/>
  <c r="AJ109" i="7"/>
  <c r="AK109" i="7"/>
  <c r="AL109" i="7"/>
  <c r="AM109" i="7"/>
  <c r="AN109" i="7"/>
  <c r="AO109" i="7"/>
  <c r="AN125" i="7"/>
  <c r="AM125" i="7"/>
  <c r="AL125" i="7"/>
  <c r="AK125" i="7"/>
  <c r="AJ125" i="7"/>
  <c r="AI125" i="7"/>
  <c r="AH125" i="7"/>
  <c r="AG125" i="7"/>
  <c r="AF125" i="7"/>
  <c r="AE125" i="7"/>
  <c r="AE126" i="7" s="1"/>
  <c r="AD125" i="7"/>
  <c r="AD126" i="7" s="1"/>
  <c r="AD123" i="7"/>
  <c r="AE123" i="7"/>
  <c r="AF123" i="7"/>
  <c r="AG123" i="7"/>
  <c r="AH123" i="7"/>
  <c r="AI123" i="7"/>
  <c r="AI124" i="7" s="1"/>
  <c r="AJ123" i="7"/>
  <c r="AJ124" i="7" s="1"/>
  <c r="AK123" i="7"/>
  <c r="AK124" i="7" s="1"/>
  <c r="AL123" i="7"/>
  <c r="AL124" i="7" s="1"/>
  <c r="AM123" i="7"/>
  <c r="AM124" i="7" s="1"/>
  <c r="AN123" i="7"/>
  <c r="AO123" i="7"/>
  <c r="AO124" i="7" s="1"/>
  <c r="AG26" i="8"/>
  <c r="AO27" i="8"/>
  <c r="AN27" i="8"/>
  <c r="AM27" i="8"/>
  <c r="AL27" i="8"/>
  <c r="AK27" i="8"/>
  <c r="AJ27" i="8"/>
  <c r="AI27" i="8"/>
  <c r="AH27" i="8"/>
  <c r="AG27" i="8"/>
  <c r="AF27" i="8"/>
  <c r="AE27" i="8"/>
  <c r="AE28" i="8" s="1"/>
  <c r="AD27" i="8"/>
  <c r="AD25" i="8"/>
  <c r="AE25" i="8"/>
  <c r="AF25" i="8"/>
  <c r="AG25" i="8"/>
  <c r="AH25" i="8"/>
  <c r="AH26" i="8" s="1"/>
  <c r="AI25" i="8"/>
  <c r="AJ25" i="8"/>
  <c r="AK25" i="8"/>
  <c r="AL25" i="8"/>
  <c r="AM25" i="8"/>
  <c r="AM26" i="8" s="1"/>
  <c r="AN25" i="8"/>
  <c r="AN26" i="8" s="1"/>
  <c r="AO25" i="8"/>
  <c r="AO26" i="8" s="1"/>
  <c r="AO13" i="8"/>
  <c r="AN13" i="8"/>
  <c r="AM13" i="8"/>
  <c r="AL13" i="8"/>
  <c r="AK13" i="8"/>
  <c r="AJ13" i="8"/>
  <c r="AI13" i="8"/>
  <c r="AH13" i="8"/>
  <c r="AG13" i="8"/>
  <c r="AF13" i="8"/>
  <c r="AF14" i="8" s="1"/>
  <c r="AE13" i="8"/>
  <c r="AD13" i="8"/>
  <c r="AD11" i="8"/>
  <c r="AD12" i="8" s="1"/>
  <c r="AE11" i="8"/>
  <c r="AF11" i="8"/>
  <c r="AG11" i="8"/>
  <c r="AG12" i="8" s="1"/>
  <c r="AH11" i="8"/>
  <c r="AI11" i="8"/>
  <c r="AJ11" i="8"/>
  <c r="AK11" i="8"/>
  <c r="AK12" i="8" s="1"/>
  <c r="AL11" i="8"/>
  <c r="AL12" i="8" s="1"/>
  <c r="AM11" i="8"/>
  <c r="AM12" i="8" s="1"/>
  <c r="AN11" i="8"/>
  <c r="AN12" i="8" s="1"/>
  <c r="AO11" i="8"/>
  <c r="AO12" i="8" s="1"/>
  <c r="AJ12" i="8"/>
  <c r="AI12" i="8"/>
  <c r="AH12" i="8"/>
  <c r="AF12" i="8"/>
  <c r="AE12" i="8"/>
  <c r="AL26" i="8"/>
  <c r="AK26" i="8"/>
  <c r="AJ26" i="8"/>
  <c r="AI26" i="8"/>
  <c r="AF26" i="8"/>
  <c r="AE26" i="8"/>
  <c r="AD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Q12" i="8"/>
  <c r="AB12" i="8"/>
  <c r="AA12" i="8"/>
  <c r="Z12" i="8"/>
  <c r="Y12" i="8"/>
  <c r="X12" i="8"/>
  <c r="W12" i="8"/>
  <c r="V12" i="8"/>
  <c r="U12" i="8"/>
  <c r="T12" i="8"/>
  <c r="S12" i="8"/>
  <c r="R12" i="8"/>
  <c r="P12" i="8"/>
  <c r="N12" i="8"/>
  <c r="C12" i="8"/>
  <c r="D12" i="8"/>
  <c r="E12" i="8"/>
  <c r="F12" i="8"/>
  <c r="G12" i="8"/>
  <c r="H12" i="8"/>
  <c r="I12" i="8"/>
  <c r="J12" i="8"/>
  <c r="K12" i="8"/>
  <c r="L12" i="8"/>
  <c r="M12" i="8"/>
  <c r="B12" i="8"/>
  <c r="AN124" i="7"/>
  <c r="AH124" i="7"/>
  <c r="AG124" i="7"/>
  <c r="AF124" i="7"/>
  <c r="AE124" i="7"/>
  <c r="AD124" i="7"/>
  <c r="AB124" i="7"/>
  <c r="AA124" i="7"/>
  <c r="Z124" i="7"/>
  <c r="Y124" i="7"/>
  <c r="X124" i="7"/>
  <c r="W124" i="7"/>
  <c r="V124" i="7"/>
  <c r="U124" i="7"/>
  <c r="T124" i="7"/>
  <c r="S124" i="7"/>
  <c r="R124" i="7"/>
  <c r="Q124" i="7"/>
  <c r="P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B124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P113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B110" i="7"/>
  <c r="M96" i="7"/>
  <c r="AB96" i="7"/>
  <c r="AA96" i="7"/>
  <c r="Z96" i="7"/>
  <c r="Y96" i="7"/>
  <c r="X96" i="7"/>
  <c r="W96" i="7"/>
  <c r="V96" i="7"/>
  <c r="U96" i="7"/>
  <c r="T96" i="7"/>
  <c r="S96" i="7"/>
  <c r="R96" i="7"/>
  <c r="Q96" i="7"/>
  <c r="P96" i="7"/>
  <c r="N96" i="7"/>
  <c r="L96" i="7"/>
  <c r="K96" i="7"/>
  <c r="J96" i="7"/>
  <c r="I96" i="7"/>
  <c r="H96" i="7"/>
  <c r="G96" i="7"/>
  <c r="F96" i="7"/>
  <c r="E96" i="7"/>
  <c r="D96" i="7"/>
  <c r="C96" i="7"/>
  <c r="B96" i="7"/>
  <c r="B99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Y40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AB40" i="7"/>
  <c r="AA40" i="7"/>
  <c r="Z40" i="7"/>
  <c r="X40" i="7"/>
  <c r="W40" i="7"/>
  <c r="V40" i="7"/>
  <c r="U40" i="7"/>
  <c r="T40" i="7"/>
  <c r="S40" i="7"/>
  <c r="R40" i="7"/>
  <c r="Q40" i="7"/>
  <c r="P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B26" i="7"/>
  <c r="N26" i="7"/>
  <c r="M26" i="7"/>
  <c r="L26" i="7"/>
  <c r="K26" i="7"/>
  <c r="J26" i="7"/>
  <c r="I26" i="7"/>
  <c r="H26" i="7"/>
  <c r="G26" i="7"/>
  <c r="F26" i="7"/>
  <c r="E26" i="7"/>
  <c r="D26" i="7"/>
  <c r="C26" i="7"/>
  <c r="P12" i="7"/>
  <c r="AB12" i="7"/>
  <c r="AA12" i="7"/>
  <c r="Z12" i="7"/>
  <c r="Y12" i="7"/>
  <c r="X12" i="7"/>
  <c r="W12" i="7"/>
  <c r="V12" i="7"/>
  <c r="U12" i="7"/>
  <c r="T12" i="7"/>
  <c r="S12" i="7"/>
  <c r="R12" i="7"/>
  <c r="Q12" i="7"/>
  <c r="N12" i="7"/>
  <c r="C12" i="7"/>
  <c r="D12" i="7"/>
  <c r="E12" i="7"/>
  <c r="F12" i="7"/>
  <c r="G12" i="7"/>
  <c r="H12" i="7"/>
  <c r="I12" i="7"/>
  <c r="J12" i="7"/>
  <c r="K12" i="7"/>
  <c r="L12" i="7"/>
  <c r="M12" i="7"/>
  <c r="B12" i="7"/>
  <c r="AD9" i="7"/>
  <c r="F130" i="5" l="1"/>
  <c r="D130" i="5"/>
  <c r="B130" i="5"/>
  <c r="AD57" i="7"/>
  <c r="D37" i="6"/>
  <c r="AF59" i="6"/>
  <c r="AF60" i="6"/>
  <c r="AF61" i="6"/>
  <c r="AF62" i="6"/>
  <c r="D21" i="6"/>
  <c r="L73" i="10"/>
  <c r="N68" i="10"/>
  <c r="N67" i="10"/>
  <c r="N66" i="10"/>
  <c r="N65" i="10"/>
  <c r="N64" i="10"/>
  <c r="N53" i="10"/>
  <c r="N52" i="10"/>
  <c r="N51" i="10"/>
  <c r="N50" i="10"/>
  <c r="N49" i="10"/>
  <c r="B43" i="10"/>
  <c r="N38" i="10"/>
  <c r="N37" i="10"/>
  <c r="N36" i="10"/>
  <c r="N35" i="10"/>
  <c r="N34" i="10"/>
  <c r="N24" i="10"/>
  <c r="N23" i="10"/>
  <c r="N22" i="10"/>
  <c r="N21" i="10"/>
  <c r="N20" i="10"/>
  <c r="N7" i="10"/>
  <c r="N8" i="10"/>
  <c r="N9" i="10"/>
  <c r="N10" i="10"/>
  <c r="N6" i="10"/>
  <c r="AO10" i="9"/>
  <c r="AN10" i="9"/>
  <c r="AM10" i="9"/>
  <c r="AL10" i="9"/>
  <c r="AK10" i="9"/>
  <c r="AJ10" i="9"/>
  <c r="AI10" i="9"/>
  <c r="AH10" i="9"/>
  <c r="AG10" i="9"/>
  <c r="AF10" i="9"/>
  <c r="AE10" i="9"/>
  <c r="AD10" i="9"/>
  <c r="AO9" i="9"/>
  <c r="AN9" i="9"/>
  <c r="AM9" i="9"/>
  <c r="AL9" i="9"/>
  <c r="AK9" i="9"/>
  <c r="AJ9" i="9"/>
  <c r="AI9" i="9"/>
  <c r="AH9" i="9"/>
  <c r="AG9" i="9"/>
  <c r="AF9" i="9"/>
  <c r="AE9" i="9"/>
  <c r="AD9" i="9"/>
  <c r="AO8" i="9"/>
  <c r="AN8" i="9"/>
  <c r="AM8" i="9"/>
  <c r="AL8" i="9"/>
  <c r="AK8" i="9"/>
  <c r="AJ8" i="9"/>
  <c r="AI8" i="9"/>
  <c r="AH8" i="9"/>
  <c r="AG8" i="9"/>
  <c r="AF8" i="9"/>
  <c r="AE8" i="9"/>
  <c r="AD8" i="9"/>
  <c r="AO7" i="9"/>
  <c r="AN7" i="9"/>
  <c r="AM7" i="9"/>
  <c r="AL7" i="9"/>
  <c r="AK7" i="9"/>
  <c r="AJ7" i="9"/>
  <c r="AI7" i="9"/>
  <c r="AH7" i="9"/>
  <c r="AG7" i="9"/>
  <c r="AF7" i="9"/>
  <c r="AE7" i="9"/>
  <c r="AD7" i="9"/>
  <c r="AO6" i="9"/>
  <c r="AN6" i="9"/>
  <c r="AM6" i="9"/>
  <c r="AL6" i="9"/>
  <c r="AK6" i="9"/>
  <c r="AJ6" i="9"/>
  <c r="AI6" i="9"/>
  <c r="AH6" i="9"/>
  <c r="AG6" i="9"/>
  <c r="AF6" i="9"/>
  <c r="AE6" i="9"/>
  <c r="AD6" i="9"/>
  <c r="AO24" i="8"/>
  <c r="AN24" i="8"/>
  <c r="AM24" i="8"/>
  <c r="AL24" i="8"/>
  <c r="AK24" i="8"/>
  <c r="AJ24" i="8"/>
  <c r="AI24" i="8"/>
  <c r="AH24" i="8"/>
  <c r="AG24" i="8"/>
  <c r="AF24" i="8"/>
  <c r="AE24" i="8"/>
  <c r="AD24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D6" i="8"/>
  <c r="AO15" i="8"/>
  <c r="AE15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O9" i="8"/>
  <c r="AN9" i="8"/>
  <c r="AM9" i="8"/>
  <c r="AL9" i="8"/>
  <c r="AK9" i="8"/>
  <c r="AJ9" i="8"/>
  <c r="AI9" i="8"/>
  <c r="AH9" i="8"/>
  <c r="AG9" i="8"/>
  <c r="AF9" i="8"/>
  <c r="AE9" i="8"/>
  <c r="AD9" i="8"/>
  <c r="AO8" i="8"/>
  <c r="AN8" i="8"/>
  <c r="AM8" i="8"/>
  <c r="AL8" i="8"/>
  <c r="AK8" i="8"/>
  <c r="AJ8" i="8"/>
  <c r="AI8" i="8"/>
  <c r="AH8" i="8"/>
  <c r="AG8" i="8"/>
  <c r="AF8" i="8"/>
  <c r="AE8" i="8"/>
  <c r="AD8" i="8"/>
  <c r="AO7" i="8"/>
  <c r="AN7" i="8"/>
  <c r="AM7" i="8"/>
  <c r="AL7" i="8"/>
  <c r="AK7" i="8"/>
  <c r="AJ7" i="8"/>
  <c r="AI7" i="8"/>
  <c r="AH7" i="8"/>
  <c r="AG7" i="8"/>
  <c r="AF7" i="8"/>
  <c r="AE7" i="8"/>
  <c r="AD7" i="8"/>
  <c r="AO6" i="8"/>
  <c r="AN6" i="8"/>
  <c r="AM6" i="8"/>
  <c r="AL6" i="8"/>
  <c r="AK6" i="8"/>
  <c r="AJ6" i="8"/>
  <c r="AI6" i="8"/>
  <c r="AH6" i="8"/>
  <c r="AG6" i="8"/>
  <c r="AF6" i="8"/>
  <c r="AE6" i="8"/>
  <c r="AO122" i="7"/>
  <c r="AN122" i="7"/>
  <c r="AM122" i="7"/>
  <c r="AL122" i="7"/>
  <c r="AK122" i="7"/>
  <c r="AJ122" i="7"/>
  <c r="AI122" i="7"/>
  <c r="AH122" i="7"/>
  <c r="AG122" i="7"/>
  <c r="AF122" i="7"/>
  <c r="AE122" i="7"/>
  <c r="AD122" i="7"/>
  <c r="AO121" i="7"/>
  <c r="AN121" i="7"/>
  <c r="AM121" i="7"/>
  <c r="AL121" i="7"/>
  <c r="AK121" i="7"/>
  <c r="AJ121" i="7"/>
  <c r="AI121" i="7"/>
  <c r="AH121" i="7"/>
  <c r="AG121" i="7"/>
  <c r="AF121" i="7"/>
  <c r="AE121" i="7"/>
  <c r="AD121" i="7"/>
  <c r="AO120" i="7"/>
  <c r="AN120" i="7"/>
  <c r="AM120" i="7"/>
  <c r="AL120" i="7"/>
  <c r="AK120" i="7"/>
  <c r="AJ120" i="7"/>
  <c r="AI120" i="7"/>
  <c r="AH120" i="7"/>
  <c r="AG120" i="7"/>
  <c r="AF120" i="7"/>
  <c r="AE120" i="7"/>
  <c r="AD120" i="7"/>
  <c r="AO119" i="7"/>
  <c r="AN119" i="7"/>
  <c r="AM119" i="7"/>
  <c r="AL119" i="7"/>
  <c r="AK119" i="7"/>
  <c r="AJ119" i="7"/>
  <c r="AI119" i="7"/>
  <c r="AH119" i="7"/>
  <c r="AG119" i="7"/>
  <c r="AF119" i="7"/>
  <c r="AE119" i="7"/>
  <c r="AD119" i="7"/>
  <c r="AO118" i="7"/>
  <c r="AN118" i="7"/>
  <c r="AM118" i="7"/>
  <c r="AL118" i="7"/>
  <c r="AK118" i="7"/>
  <c r="AJ118" i="7"/>
  <c r="AI118" i="7"/>
  <c r="AH118" i="7"/>
  <c r="AG118" i="7"/>
  <c r="AF118" i="7"/>
  <c r="AE118" i="7"/>
  <c r="AD118" i="7"/>
  <c r="M113" i="7"/>
  <c r="AO113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O107" i="7"/>
  <c r="AN107" i="7"/>
  <c r="AM107" i="7"/>
  <c r="AL107" i="7"/>
  <c r="AK107" i="7"/>
  <c r="AJ107" i="7"/>
  <c r="AI107" i="7"/>
  <c r="AH107" i="7"/>
  <c r="AG107" i="7"/>
  <c r="AF107" i="7"/>
  <c r="AE107" i="7"/>
  <c r="AD107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O105" i="7"/>
  <c r="AO110" i="7" s="1"/>
  <c r="AN105" i="7"/>
  <c r="AN110" i="7" s="1"/>
  <c r="AM105" i="7"/>
  <c r="AM110" i="7" s="1"/>
  <c r="AL105" i="7"/>
  <c r="AL110" i="7" s="1"/>
  <c r="AK105" i="7"/>
  <c r="AK110" i="7" s="1"/>
  <c r="AJ105" i="7"/>
  <c r="AI105" i="7"/>
  <c r="AI110" i="7" s="1"/>
  <c r="AH105" i="7"/>
  <c r="AG105" i="7"/>
  <c r="AG110" i="7" s="1"/>
  <c r="AF105" i="7"/>
  <c r="AF110" i="7" s="1"/>
  <c r="AE105" i="7"/>
  <c r="AD105" i="7"/>
  <c r="AD110" i="7" s="1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O93" i="7"/>
  <c r="AN93" i="7"/>
  <c r="AM93" i="7"/>
  <c r="AL93" i="7"/>
  <c r="AK93" i="7"/>
  <c r="AJ93" i="7"/>
  <c r="AI93" i="7"/>
  <c r="AH93" i="7"/>
  <c r="AG93" i="7"/>
  <c r="AF93" i="7"/>
  <c r="AE93" i="7"/>
  <c r="AD93" i="7"/>
  <c r="AO92" i="7"/>
  <c r="AN92" i="7"/>
  <c r="AM92" i="7"/>
  <c r="AL92" i="7"/>
  <c r="AK92" i="7"/>
  <c r="AJ92" i="7"/>
  <c r="AI92" i="7"/>
  <c r="AH92" i="7"/>
  <c r="AG92" i="7"/>
  <c r="AF92" i="7"/>
  <c r="AE92" i="7"/>
  <c r="AD92" i="7"/>
  <c r="AO91" i="7"/>
  <c r="AO96" i="7" s="1"/>
  <c r="AN91" i="7"/>
  <c r="AN96" i="7" s="1"/>
  <c r="AM91" i="7"/>
  <c r="AM96" i="7" s="1"/>
  <c r="AL91" i="7"/>
  <c r="AL96" i="7" s="1"/>
  <c r="AK91" i="7"/>
  <c r="AK96" i="7" s="1"/>
  <c r="AJ91" i="7"/>
  <c r="AI91" i="7"/>
  <c r="AH91" i="7"/>
  <c r="AG91" i="7"/>
  <c r="AF91" i="7"/>
  <c r="AF96" i="7" s="1"/>
  <c r="AE91" i="7"/>
  <c r="AD91" i="7"/>
  <c r="AD96" i="7" s="1"/>
  <c r="AO90" i="7"/>
  <c r="AN90" i="7"/>
  <c r="AM90" i="7"/>
  <c r="AL90" i="7"/>
  <c r="AK90" i="7"/>
  <c r="AJ90" i="7"/>
  <c r="AI90" i="7"/>
  <c r="AH90" i="7"/>
  <c r="AG90" i="7"/>
  <c r="AF90" i="7"/>
  <c r="AE90" i="7"/>
  <c r="AD9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O79" i="7"/>
  <c r="AN79" i="7"/>
  <c r="AM79" i="7"/>
  <c r="AL79" i="7"/>
  <c r="AK79" i="7"/>
  <c r="AJ79" i="7"/>
  <c r="AI79" i="7"/>
  <c r="AH79" i="7"/>
  <c r="AG79" i="7"/>
  <c r="AF79" i="7"/>
  <c r="AE79" i="7"/>
  <c r="AD79" i="7"/>
  <c r="AO78" i="7"/>
  <c r="AN78" i="7"/>
  <c r="AM78" i="7"/>
  <c r="AL78" i="7"/>
  <c r="AK78" i="7"/>
  <c r="AJ78" i="7"/>
  <c r="AI78" i="7"/>
  <c r="AH78" i="7"/>
  <c r="AG78" i="7"/>
  <c r="AF78" i="7"/>
  <c r="AE78" i="7"/>
  <c r="AD78" i="7"/>
  <c r="AO77" i="7"/>
  <c r="AO82" i="7" s="1"/>
  <c r="AN77" i="7"/>
  <c r="AN82" i="7" s="1"/>
  <c r="AM77" i="7"/>
  <c r="AM82" i="7" s="1"/>
  <c r="AL77" i="7"/>
  <c r="AL82" i="7" s="1"/>
  <c r="AK77" i="7"/>
  <c r="AK82" i="7" s="1"/>
  <c r="AJ77" i="7"/>
  <c r="AI77" i="7"/>
  <c r="AI82" i="7" s="1"/>
  <c r="AH77" i="7"/>
  <c r="AG77" i="7"/>
  <c r="AF77" i="7"/>
  <c r="AF82" i="7" s="1"/>
  <c r="AE77" i="7"/>
  <c r="AE82" i="7" s="1"/>
  <c r="AD77" i="7"/>
  <c r="AO76" i="7"/>
  <c r="AN76" i="7"/>
  <c r="AM76" i="7"/>
  <c r="AL76" i="7"/>
  <c r="AK76" i="7"/>
  <c r="AJ76" i="7"/>
  <c r="AI76" i="7"/>
  <c r="AH76" i="7"/>
  <c r="AG76" i="7"/>
  <c r="AF76" i="7"/>
  <c r="AE76" i="7"/>
  <c r="AD76" i="7"/>
  <c r="AO66" i="7"/>
  <c r="AN66" i="7"/>
  <c r="AM66" i="7"/>
  <c r="AL66" i="7"/>
  <c r="AK66" i="7"/>
  <c r="AJ66" i="7"/>
  <c r="AI66" i="7"/>
  <c r="AH66" i="7"/>
  <c r="AG66" i="7"/>
  <c r="AF66" i="7"/>
  <c r="AE66" i="7"/>
  <c r="AO65" i="7"/>
  <c r="AN65" i="7"/>
  <c r="AM65" i="7"/>
  <c r="AL65" i="7"/>
  <c r="AK65" i="7"/>
  <c r="AJ65" i="7"/>
  <c r="AI65" i="7"/>
  <c r="AH65" i="7"/>
  <c r="AG65" i="7"/>
  <c r="AF65" i="7"/>
  <c r="AE65" i="7"/>
  <c r="AO64" i="7"/>
  <c r="AN64" i="7"/>
  <c r="AM64" i="7"/>
  <c r="AL64" i="7"/>
  <c r="AK64" i="7"/>
  <c r="AJ64" i="7"/>
  <c r="AI64" i="7"/>
  <c r="AH64" i="7"/>
  <c r="AG64" i="7"/>
  <c r="AF64" i="7"/>
  <c r="AE64" i="7"/>
  <c r="AO63" i="7"/>
  <c r="AO68" i="7" s="1"/>
  <c r="AN63" i="7"/>
  <c r="AN68" i="7" s="1"/>
  <c r="AM63" i="7"/>
  <c r="AM68" i="7" s="1"/>
  <c r="AL63" i="7"/>
  <c r="AL68" i="7" s="1"/>
  <c r="AK63" i="7"/>
  <c r="AK68" i="7" s="1"/>
  <c r="AJ63" i="7"/>
  <c r="AI63" i="7"/>
  <c r="AH63" i="7"/>
  <c r="AG63" i="7"/>
  <c r="AF63" i="7"/>
  <c r="AE63" i="7"/>
  <c r="AE68" i="7" s="1"/>
  <c r="AO62" i="7"/>
  <c r="AN62" i="7"/>
  <c r="AM62" i="7"/>
  <c r="AL62" i="7"/>
  <c r="AK62" i="7"/>
  <c r="AJ62" i="7"/>
  <c r="AI62" i="7"/>
  <c r="AH62" i="7"/>
  <c r="AG62" i="7"/>
  <c r="AF62" i="7"/>
  <c r="AE6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O50" i="7"/>
  <c r="AN50" i="7"/>
  <c r="AM50" i="7"/>
  <c r="AL50" i="7"/>
  <c r="AK50" i="7"/>
  <c r="AJ50" i="7"/>
  <c r="AI50" i="7"/>
  <c r="AH50" i="7"/>
  <c r="AG50" i="7"/>
  <c r="AF50" i="7"/>
  <c r="AE50" i="7"/>
  <c r="AD50" i="7"/>
  <c r="AO49" i="7"/>
  <c r="AO54" i="7" s="1"/>
  <c r="AN49" i="7"/>
  <c r="AN54" i="7" s="1"/>
  <c r="AM49" i="7"/>
  <c r="AM54" i="7" s="1"/>
  <c r="AL49" i="7"/>
  <c r="AK49" i="7"/>
  <c r="AK54" i="7" s="1"/>
  <c r="AJ49" i="7"/>
  <c r="AJ54" i="7" s="1"/>
  <c r="AI49" i="7"/>
  <c r="AH49" i="7"/>
  <c r="AG49" i="7"/>
  <c r="AF49" i="7"/>
  <c r="AE49" i="7"/>
  <c r="AD49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O35" i="7"/>
  <c r="AO40" i="7" s="1"/>
  <c r="AN35" i="7"/>
  <c r="AM35" i="7"/>
  <c r="AM40" i="7" s="1"/>
  <c r="AL35" i="7"/>
  <c r="AK35" i="7"/>
  <c r="AJ35" i="7"/>
  <c r="AJ40" i="7" s="1"/>
  <c r="AI35" i="7"/>
  <c r="AH35" i="7"/>
  <c r="AH40" i="7" s="1"/>
  <c r="AG35" i="7"/>
  <c r="AG40" i="7" s="1"/>
  <c r="AF35" i="7"/>
  <c r="AE35" i="7"/>
  <c r="AD35" i="7"/>
  <c r="AD40" i="7" s="1"/>
  <c r="AO34" i="7"/>
  <c r="AN34" i="7"/>
  <c r="AM34" i="7"/>
  <c r="AL34" i="7"/>
  <c r="AK34" i="7"/>
  <c r="AJ34" i="7"/>
  <c r="AI34" i="7"/>
  <c r="AH34" i="7"/>
  <c r="AG34" i="7"/>
  <c r="AF34" i="7"/>
  <c r="AE34" i="7"/>
  <c r="AD34" i="7"/>
  <c r="AD20" i="7"/>
  <c r="AG20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O21" i="7"/>
  <c r="AO26" i="7" s="1"/>
  <c r="AN21" i="7"/>
  <c r="AN26" i="7" s="1"/>
  <c r="AM21" i="7"/>
  <c r="AL21" i="7"/>
  <c r="AK21" i="7"/>
  <c r="AJ21" i="7"/>
  <c r="AI21" i="7"/>
  <c r="AH21" i="7"/>
  <c r="AG21" i="7"/>
  <c r="AF21" i="7"/>
  <c r="AE21" i="7"/>
  <c r="AE26" i="7" s="1"/>
  <c r="AD21" i="7"/>
  <c r="AO20" i="7"/>
  <c r="AN20" i="7"/>
  <c r="AM20" i="7"/>
  <c r="AL20" i="7"/>
  <c r="AK20" i="7"/>
  <c r="AJ20" i="7"/>
  <c r="AI20" i="7"/>
  <c r="AH20" i="7"/>
  <c r="AF20" i="7"/>
  <c r="AE20" i="7"/>
  <c r="AD7" i="7"/>
  <c r="AE7" i="7"/>
  <c r="AF7" i="7"/>
  <c r="AG7" i="7"/>
  <c r="AH7" i="7"/>
  <c r="AI7" i="7"/>
  <c r="AJ7" i="7"/>
  <c r="AK7" i="7"/>
  <c r="AL7" i="7"/>
  <c r="AM7" i="7"/>
  <c r="AN7" i="7"/>
  <c r="AO7" i="7"/>
  <c r="AD8" i="7"/>
  <c r="AE8" i="7"/>
  <c r="AF8" i="7"/>
  <c r="AG8" i="7"/>
  <c r="AH8" i="7"/>
  <c r="AI8" i="7"/>
  <c r="AJ8" i="7"/>
  <c r="AK8" i="7"/>
  <c r="AL8" i="7"/>
  <c r="AM8" i="7"/>
  <c r="AN8" i="7"/>
  <c r="AO8" i="7"/>
  <c r="AE9" i="7"/>
  <c r="AF9" i="7"/>
  <c r="AG9" i="7"/>
  <c r="AH9" i="7"/>
  <c r="AI9" i="7"/>
  <c r="AJ9" i="7"/>
  <c r="AK9" i="7"/>
  <c r="AL9" i="7"/>
  <c r="AM9" i="7"/>
  <c r="AN9" i="7"/>
  <c r="AO9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E6" i="7"/>
  <c r="AF6" i="7"/>
  <c r="AG6" i="7"/>
  <c r="AH6" i="7"/>
  <c r="AI6" i="7"/>
  <c r="AJ6" i="7"/>
  <c r="AK6" i="7"/>
  <c r="AL6" i="7"/>
  <c r="AM6" i="7"/>
  <c r="AN6" i="7"/>
  <c r="AO6" i="7"/>
  <c r="AD6" i="7"/>
  <c r="N13" i="7"/>
  <c r="AB13" i="7"/>
  <c r="B121" i="6"/>
  <c r="B122" i="6"/>
  <c r="B123" i="6"/>
  <c r="B124" i="6"/>
  <c r="B125" i="6"/>
  <c r="B126" i="6"/>
  <c r="B127" i="6"/>
  <c r="B128" i="6"/>
  <c r="B129" i="6"/>
  <c r="B130" i="6"/>
  <c r="B131" i="6"/>
  <c r="B120" i="6"/>
  <c r="D73" i="6"/>
  <c r="D74" i="6"/>
  <c r="D75" i="6"/>
  <c r="D76" i="6"/>
  <c r="D77" i="6"/>
  <c r="D78" i="6"/>
  <c r="D79" i="6"/>
  <c r="D80" i="6"/>
  <c r="D81" i="6"/>
  <c r="D82" i="6"/>
  <c r="D83" i="6"/>
  <c r="D72" i="6"/>
  <c r="B73" i="6"/>
  <c r="B74" i="6"/>
  <c r="B75" i="6"/>
  <c r="B76" i="6"/>
  <c r="B77" i="6"/>
  <c r="B78" i="6"/>
  <c r="B79" i="6"/>
  <c r="B80" i="6"/>
  <c r="B81" i="6"/>
  <c r="B82" i="6"/>
  <c r="B83" i="6"/>
  <c r="B72" i="6"/>
  <c r="D23" i="6"/>
  <c r="D24" i="6"/>
  <c r="D25" i="6"/>
  <c r="D26" i="6"/>
  <c r="D27" i="6"/>
  <c r="D28" i="6"/>
  <c r="D29" i="6"/>
  <c r="D30" i="6"/>
  <c r="D31" i="6"/>
  <c r="D32" i="6"/>
  <c r="D22" i="6"/>
  <c r="B25" i="6"/>
  <c r="B23" i="6"/>
  <c r="B24" i="6"/>
  <c r="B26" i="6"/>
  <c r="B27" i="6"/>
  <c r="B28" i="6"/>
  <c r="B29" i="6"/>
  <c r="B30" i="6"/>
  <c r="B31" i="6"/>
  <c r="B32" i="6"/>
  <c r="B22" i="6"/>
  <c r="B21" i="6"/>
  <c r="M355" i="5"/>
  <c r="D349" i="5"/>
  <c r="E349" i="5"/>
  <c r="F349" i="5"/>
  <c r="G349" i="5"/>
  <c r="H349" i="5"/>
  <c r="I349" i="5"/>
  <c r="J349" i="5"/>
  <c r="K349" i="5"/>
  <c r="L349" i="5"/>
  <c r="M349" i="5"/>
  <c r="D350" i="5"/>
  <c r="E350" i="5"/>
  <c r="F350" i="5"/>
  <c r="G350" i="5"/>
  <c r="H350" i="5"/>
  <c r="I350" i="5"/>
  <c r="J350" i="5"/>
  <c r="K350" i="5"/>
  <c r="L350" i="5"/>
  <c r="M350" i="5"/>
  <c r="D351" i="5"/>
  <c r="E351" i="5"/>
  <c r="F351" i="5"/>
  <c r="G351" i="5"/>
  <c r="H351" i="5"/>
  <c r="I351" i="5"/>
  <c r="J351" i="5"/>
  <c r="K351" i="5"/>
  <c r="L351" i="5"/>
  <c r="M351" i="5"/>
  <c r="D352" i="5"/>
  <c r="E352" i="5"/>
  <c r="F352" i="5"/>
  <c r="G352" i="5"/>
  <c r="H352" i="5"/>
  <c r="I352" i="5"/>
  <c r="J352" i="5"/>
  <c r="K352" i="5"/>
  <c r="L352" i="5"/>
  <c r="M352" i="5"/>
  <c r="D353" i="5"/>
  <c r="E353" i="5"/>
  <c r="F353" i="5"/>
  <c r="G353" i="5"/>
  <c r="H353" i="5"/>
  <c r="I353" i="5"/>
  <c r="J353" i="5"/>
  <c r="K353" i="5"/>
  <c r="L353" i="5"/>
  <c r="M353" i="5"/>
  <c r="D354" i="5"/>
  <c r="E354" i="5"/>
  <c r="F354" i="5"/>
  <c r="G354" i="5"/>
  <c r="H354" i="5"/>
  <c r="I354" i="5"/>
  <c r="J354" i="5"/>
  <c r="K354" i="5"/>
  <c r="L354" i="5"/>
  <c r="M354" i="5"/>
  <c r="D355" i="5"/>
  <c r="E355" i="5"/>
  <c r="F355" i="5"/>
  <c r="G355" i="5"/>
  <c r="H355" i="5"/>
  <c r="I355" i="5"/>
  <c r="J355" i="5"/>
  <c r="K355" i="5"/>
  <c r="L355" i="5"/>
  <c r="D356" i="5"/>
  <c r="E356" i="5"/>
  <c r="F356" i="5"/>
  <c r="G356" i="5"/>
  <c r="H356" i="5"/>
  <c r="I356" i="5"/>
  <c r="J356" i="5"/>
  <c r="K356" i="5"/>
  <c r="L356" i="5"/>
  <c r="M356" i="5"/>
  <c r="D357" i="5"/>
  <c r="E357" i="5"/>
  <c r="F357" i="5"/>
  <c r="G357" i="5"/>
  <c r="H357" i="5"/>
  <c r="I357" i="5"/>
  <c r="J357" i="5"/>
  <c r="K357" i="5"/>
  <c r="L357" i="5"/>
  <c r="M357" i="5"/>
  <c r="D358" i="5"/>
  <c r="E358" i="5"/>
  <c r="F358" i="5"/>
  <c r="G358" i="5"/>
  <c r="H358" i="5"/>
  <c r="I358" i="5"/>
  <c r="J358" i="5"/>
  <c r="K358" i="5"/>
  <c r="L358" i="5"/>
  <c r="M358" i="5"/>
  <c r="D359" i="5"/>
  <c r="E359" i="5"/>
  <c r="F359" i="5"/>
  <c r="G359" i="5"/>
  <c r="H359" i="5"/>
  <c r="I359" i="5"/>
  <c r="J359" i="5"/>
  <c r="K359" i="5"/>
  <c r="L359" i="5"/>
  <c r="M359" i="5"/>
  <c r="C349" i="5"/>
  <c r="C350" i="5"/>
  <c r="C351" i="5"/>
  <c r="C352" i="5"/>
  <c r="C353" i="5"/>
  <c r="C354" i="5"/>
  <c r="C355" i="5"/>
  <c r="C356" i="5"/>
  <c r="C357" i="5"/>
  <c r="C358" i="5"/>
  <c r="C359" i="5"/>
  <c r="D348" i="5"/>
  <c r="E348" i="5"/>
  <c r="F348" i="5"/>
  <c r="G348" i="5"/>
  <c r="H348" i="5"/>
  <c r="I348" i="5"/>
  <c r="J348" i="5"/>
  <c r="K348" i="5"/>
  <c r="L348" i="5"/>
  <c r="M348" i="5"/>
  <c r="C348" i="5"/>
  <c r="B355" i="5"/>
  <c r="B349" i="5"/>
  <c r="B350" i="5"/>
  <c r="B351" i="5"/>
  <c r="B352" i="5"/>
  <c r="B353" i="5"/>
  <c r="B354" i="5"/>
  <c r="B356" i="5"/>
  <c r="B357" i="5"/>
  <c r="B358" i="5"/>
  <c r="B359" i="5"/>
  <c r="B348" i="5"/>
  <c r="B266" i="5"/>
  <c r="D266" i="5"/>
  <c r="F266" i="5"/>
  <c r="H266" i="5"/>
  <c r="J266" i="5"/>
  <c r="L266" i="5"/>
  <c r="N266" i="5"/>
  <c r="P266" i="5"/>
  <c r="R266" i="5"/>
  <c r="T266" i="5"/>
  <c r="V266" i="5"/>
  <c r="X266" i="5"/>
  <c r="Z266" i="5"/>
  <c r="AB266" i="5"/>
  <c r="AD266" i="5"/>
  <c r="AF266" i="5"/>
  <c r="AH266" i="5"/>
  <c r="AJ266" i="5"/>
  <c r="B267" i="5"/>
  <c r="D267" i="5"/>
  <c r="F267" i="5"/>
  <c r="H267" i="5"/>
  <c r="J267" i="5"/>
  <c r="L267" i="5"/>
  <c r="N267" i="5"/>
  <c r="P267" i="5"/>
  <c r="R267" i="5"/>
  <c r="T267" i="5"/>
  <c r="V267" i="5"/>
  <c r="X267" i="5"/>
  <c r="Z267" i="5"/>
  <c r="AB267" i="5"/>
  <c r="AD267" i="5"/>
  <c r="AF267" i="5"/>
  <c r="AH267" i="5"/>
  <c r="AJ267" i="5"/>
  <c r="B268" i="5"/>
  <c r="D268" i="5"/>
  <c r="F268" i="5"/>
  <c r="H268" i="5"/>
  <c r="J268" i="5"/>
  <c r="L268" i="5"/>
  <c r="N268" i="5"/>
  <c r="P268" i="5"/>
  <c r="R268" i="5"/>
  <c r="T268" i="5"/>
  <c r="V268" i="5"/>
  <c r="X268" i="5"/>
  <c r="Z268" i="5"/>
  <c r="AB268" i="5"/>
  <c r="AD268" i="5"/>
  <c r="AF268" i="5"/>
  <c r="AH268" i="5"/>
  <c r="AJ268" i="5"/>
  <c r="B269" i="5"/>
  <c r="D269" i="5"/>
  <c r="F269" i="5"/>
  <c r="H269" i="5"/>
  <c r="J269" i="5"/>
  <c r="L269" i="5"/>
  <c r="N269" i="5"/>
  <c r="P269" i="5"/>
  <c r="R269" i="5"/>
  <c r="T269" i="5"/>
  <c r="V269" i="5"/>
  <c r="X269" i="5"/>
  <c r="Z269" i="5"/>
  <c r="AB269" i="5"/>
  <c r="AD269" i="5"/>
  <c r="AF269" i="5"/>
  <c r="AH269" i="5"/>
  <c r="AJ269" i="5"/>
  <c r="B270" i="5"/>
  <c r="D270" i="5"/>
  <c r="F270" i="5"/>
  <c r="H270" i="5"/>
  <c r="J270" i="5"/>
  <c r="L270" i="5"/>
  <c r="N270" i="5"/>
  <c r="P270" i="5"/>
  <c r="R270" i="5"/>
  <c r="T270" i="5"/>
  <c r="V270" i="5"/>
  <c r="X270" i="5"/>
  <c r="Z270" i="5"/>
  <c r="AB270" i="5"/>
  <c r="AD270" i="5"/>
  <c r="AF270" i="5"/>
  <c r="AH270" i="5"/>
  <c r="AJ270" i="5"/>
  <c r="B271" i="5"/>
  <c r="D271" i="5"/>
  <c r="F271" i="5"/>
  <c r="H271" i="5"/>
  <c r="J271" i="5"/>
  <c r="L271" i="5"/>
  <c r="N271" i="5"/>
  <c r="P271" i="5"/>
  <c r="R271" i="5"/>
  <c r="T271" i="5"/>
  <c r="V271" i="5"/>
  <c r="X271" i="5"/>
  <c r="Z271" i="5"/>
  <c r="AB271" i="5"/>
  <c r="AD271" i="5"/>
  <c r="AF271" i="5"/>
  <c r="AH271" i="5"/>
  <c r="AJ271" i="5"/>
  <c r="B272" i="5"/>
  <c r="D272" i="5"/>
  <c r="F272" i="5"/>
  <c r="H272" i="5"/>
  <c r="J272" i="5"/>
  <c r="L272" i="5"/>
  <c r="N272" i="5"/>
  <c r="P272" i="5"/>
  <c r="R272" i="5"/>
  <c r="T272" i="5"/>
  <c r="V272" i="5"/>
  <c r="X272" i="5"/>
  <c r="Z272" i="5"/>
  <c r="AB272" i="5"/>
  <c r="AD272" i="5"/>
  <c r="AF272" i="5"/>
  <c r="AH272" i="5"/>
  <c r="AJ272" i="5"/>
  <c r="B273" i="5"/>
  <c r="D273" i="5"/>
  <c r="F273" i="5"/>
  <c r="H273" i="5"/>
  <c r="J273" i="5"/>
  <c r="L273" i="5"/>
  <c r="N273" i="5"/>
  <c r="P273" i="5"/>
  <c r="R273" i="5"/>
  <c r="T273" i="5"/>
  <c r="V273" i="5"/>
  <c r="X273" i="5"/>
  <c r="Z273" i="5"/>
  <c r="AB273" i="5"/>
  <c r="AD273" i="5"/>
  <c r="AF273" i="5"/>
  <c r="AH273" i="5"/>
  <c r="AJ273" i="5"/>
  <c r="B274" i="5"/>
  <c r="D274" i="5"/>
  <c r="F274" i="5"/>
  <c r="H274" i="5"/>
  <c r="J274" i="5"/>
  <c r="L274" i="5"/>
  <c r="N274" i="5"/>
  <c r="P274" i="5"/>
  <c r="R274" i="5"/>
  <c r="T274" i="5"/>
  <c r="V274" i="5"/>
  <c r="X274" i="5"/>
  <c r="Z274" i="5"/>
  <c r="AB274" i="5"/>
  <c r="AD274" i="5"/>
  <c r="AF274" i="5"/>
  <c r="AH274" i="5"/>
  <c r="AJ274" i="5"/>
  <c r="B279" i="5"/>
  <c r="L263" i="5"/>
  <c r="N263" i="5"/>
  <c r="P263" i="5"/>
  <c r="R263" i="5"/>
  <c r="T263" i="5"/>
  <c r="V263" i="5"/>
  <c r="X263" i="5"/>
  <c r="Z263" i="5"/>
  <c r="AB263" i="5"/>
  <c r="AD263" i="5"/>
  <c r="AF263" i="5"/>
  <c r="AH263" i="5"/>
  <c r="AJ263" i="5"/>
  <c r="L264" i="5"/>
  <c r="N264" i="5"/>
  <c r="P264" i="5"/>
  <c r="R264" i="5"/>
  <c r="T264" i="5"/>
  <c r="V264" i="5"/>
  <c r="X264" i="5"/>
  <c r="Z264" i="5"/>
  <c r="AB264" i="5"/>
  <c r="AD264" i="5"/>
  <c r="AF264" i="5"/>
  <c r="AH264" i="5"/>
  <c r="AJ264" i="5"/>
  <c r="L265" i="5"/>
  <c r="N265" i="5"/>
  <c r="P265" i="5"/>
  <c r="R265" i="5"/>
  <c r="T265" i="5"/>
  <c r="V265" i="5"/>
  <c r="X265" i="5"/>
  <c r="Z265" i="5"/>
  <c r="AB265" i="5"/>
  <c r="AD265" i="5"/>
  <c r="AF265" i="5"/>
  <c r="AH265" i="5"/>
  <c r="AJ265" i="5"/>
  <c r="F263" i="5"/>
  <c r="H263" i="5"/>
  <c r="J263" i="5"/>
  <c r="F264" i="5"/>
  <c r="H264" i="5"/>
  <c r="J264" i="5"/>
  <c r="F265" i="5"/>
  <c r="H265" i="5"/>
  <c r="J265" i="5"/>
  <c r="D263" i="5"/>
  <c r="D264" i="5"/>
  <c r="D265" i="5"/>
  <c r="B265" i="5"/>
  <c r="B264" i="5"/>
  <c r="B263" i="5"/>
  <c r="B236" i="5"/>
  <c r="B284" i="5" s="1"/>
  <c r="B231" i="5"/>
  <c r="H118" i="5"/>
  <c r="J118" i="5"/>
  <c r="L118" i="5"/>
  <c r="N118" i="5"/>
  <c r="P118" i="5"/>
  <c r="R118" i="5"/>
  <c r="T118" i="5"/>
  <c r="V118" i="5"/>
  <c r="X118" i="5"/>
  <c r="Z118" i="5"/>
  <c r="AB118" i="5"/>
  <c r="AD118" i="5"/>
  <c r="AF118" i="5"/>
  <c r="AH118" i="5"/>
  <c r="AJ118" i="5"/>
  <c r="H119" i="5"/>
  <c r="J119" i="5"/>
  <c r="L119" i="5"/>
  <c r="N119" i="5"/>
  <c r="P119" i="5"/>
  <c r="R119" i="5"/>
  <c r="T119" i="5"/>
  <c r="V119" i="5"/>
  <c r="X119" i="5"/>
  <c r="Z119" i="5"/>
  <c r="AB119" i="5"/>
  <c r="AD119" i="5"/>
  <c r="AF119" i="5"/>
  <c r="AH119" i="5"/>
  <c r="AJ119" i="5"/>
  <c r="H120" i="5"/>
  <c r="J120" i="5"/>
  <c r="L120" i="5"/>
  <c r="N120" i="5"/>
  <c r="P120" i="5"/>
  <c r="R120" i="5"/>
  <c r="T120" i="5"/>
  <c r="V120" i="5"/>
  <c r="X120" i="5"/>
  <c r="Z120" i="5"/>
  <c r="AB120" i="5"/>
  <c r="AD120" i="5"/>
  <c r="AF120" i="5"/>
  <c r="AH120" i="5"/>
  <c r="AJ120" i="5"/>
  <c r="H121" i="5"/>
  <c r="J121" i="5"/>
  <c r="L121" i="5"/>
  <c r="N121" i="5"/>
  <c r="P121" i="5"/>
  <c r="R121" i="5"/>
  <c r="T121" i="5"/>
  <c r="V121" i="5"/>
  <c r="X121" i="5"/>
  <c r="Z121" i="5"/>
  <c r="AB121" i="5"/>
  <c r="AD121" i="5"/>
  <c r="AF121" i="5"/>
  <c r="AH121" i="5"/>
  <c r="AJ121" i="5"/>
  <c r="H122" i="5"/>
  <c r="J122" i="5"/>
  <c r="L122" i="5"/>
  <c r="N122" i="5"/>
  <c r="P122" i="5"/>
  <c r="R122" i="5"/>
  <c r="T122" i="5"/>
  <c r="V122" i="5"/>
  <c r="X122" i="5"/>
  <c r="Z122" i="5"/>
  <c r="AB122" i="5"/>
  <c r="AD122" i="5"/>
  <c r="AF122" i="5"/>
  <c r="AH122" i="5"/>
  <c r="AJ122" i="5"/>
  <c r="H123" i="5"/>
  <c r="J123" i="5"/>
  <c r="L123" i="5"/>
  <c r="N123" i="5"/>
  <c r="P123" i="5"/>
  <c r="R123" i="5"/>
  <c r="T123" i="5"/>
  <c r="V123" i="5"/>
  <c r="X123" i="5"/>
  <c r="Z123" i="5"/>
  <c r="AB123" i="5"/>
  <c r="AD123" i="5"/>
  <c r="AF123" i="5"/>
  <c r="AH123" i="5"/>
  <c r="AJ123" i="5"/>
  <c r="H124" i="5"/>
  <c r="J124" i="5"/>
  <c r="L124" i="5"/>
  <c r="N124" i="5"/>
  <c r="P124" i="5"/>
  <c r="R124" i="5"/>
  <c r="T124" i="5"/>
  <c r="V124" i="5"/>
  <c r="X124" i="5"/>
  <c r="Z124" i="5"/>
  <c r="AB124" i="5"/>
  <c r="AD124" i="5"/>
  <c r="AF124" i="5"/>
  <c r="AH124" i="5"/>
  <c r="AJ124" i="5"/>
  <c r="H125" i="5"/>
  <c r="J125" i="5"/>
  <c r="L125" i="5"/>
  <c r="N125" i="5"/>
  <c r="P125" i="5"/>
  <c r="R125" i="5"/>
  <c r="T125" i="5"/>
  <c r="V125" i="5"/>
  <c r="X125" i="5"/>
  <c r="Z125" i="5"/>
  <c r="AB125" i="5"/>
  <c r="AD125" i="5"/>
  <c r="AF125" i="5"/>
  <c r="AH125" i="5"/>
  <c r="AJ125" i="5"/>
  <c r="H126" i="5"/>
  <c r="J126" i="5"/>
  <c r="L126" i="5"/>
  <c r="N126" i="5"/>
  <c r="P126" i="5"/>
  <c r="R126" i="5"/>
  <c r="T126" i="5"/>
  <c r="V126" i="5"/>
  <c r="X126" i="5"/>
  <c r="Z126" i="5"/>
  <c r="AB126" i="5"/>
  <c r="AD126" i="5"/>
  <c r="AF126" i="5"/>
  <c r="AH126" i="5"/>
  <c r="AJ126" i="5"/>
  <c r="H127" i="5"/>
  <c r="J127" i="5"/>
  <c r="L127" i="5"/>
  <c r="N127" i="5"/>
  <c r="P127" i="5"/>
  <c r="R127" i="5"/>
  <c r="T127" i="5"/>
  <c r="V127" i="5"/>
  <c r="X127" i="5"/>
  <c r="Z127" i="5"/>
  <c r="AB127" i="5"/>
  <c r="AD127" i="5"/>
  <c r="AF127" i="5"/>
  <c r="AH127" i="5"/>
  <c r="AJ127" i="5"/>
  <c r="H128" i="5"/>
  <c r="J128" i="5"/>
  <c r="L128" i="5"/>
  <c r="N128" i="5"/>
  <c r="P128" i="5"/>
  <c r="R128" i="5"/>
  <c r="T128" i="5"/>
  <c r="V128" i="5"/>
  <c r="X128" i="5"/>
  <c r="Z128" i="5"/>
  <c r="AB128" i="5"/>
  <c r="AD128" i="5"/>
  <c r="AF128" i="5"/>
  <c r="AH128" i="5"/>
  <c r="AJ128" i="5"/>
  <c r="H129" i="5"/>
  <c r="J129" i="5"/>
  <c r="L129" i="5"/>
  <c r="N129" i="5"/>
  <c r="P129" i="5"/>
  <c r="R129" i="5"/>
  <c r="T129" i="5"/>
  <c r="V129" i="5"/>
  <c r="X129" i="5"/>
  <c r="Z129" i="5"/>
  <c r="AB129" i="5"/>
  <c r="AD129" i="5"/>
  <c r="AF129" i="5"/>
  <c r="AH129" i="5"/>
  <c r="AJ129" i="5"/>
  <c r="AJ97" i="5"/>
  <c r="B86" i="5"/>
  <c r="AM15" i="9" l="1"/>
  <c r="AO15" i="9"/>
  <c r="AD15" i="9"/>
  <c r="AN15" i="9"/>
  <c r="AG15" i="9"/>
  <c r="AN15" i="8"/>
  <c r="AM29" i="8"/>
  <c r="AE29" i="8"/>
  <c r="AN29" i="8"/>
  <c r="AO29" i="8"/>
  <c r="AG29" i="8"/>
  <c r="AF29" i="8"/>
  <c r="AF15" i="8"/>
  <c r="AM15" i="8"/>
  <c r="AF26" i="7"/>
  <c r="AE110" i="7"/>
  <c r="AM26" i="7"/>
  <c r="AJ110" i="7"/>
  <c r="AH82" i="7"/>
  <c r="AF68" i="7"/>
  <c r="AG96" i="7"/>
  <c r="AG82" i="7"/>
  <c r="AH110" i="7"/>
  <c r="AH68" i="7"/>
  <c r="AI68" i="7"/>
  <c r="AJ82" i="7"/>
  <c r="AD54" i="7"/>
  <c r="AD68" i="7"/>
  <c r="AD82" i="7"/>
  <c r="AE96" i="7"/>
  <c r="AG26" i="7"/>
  <c r="AE54" i="7"/>
  <c r="AG54" i="7"/>
  <c r="AG68" i="7"/>
  <c r="AH96" i="7"/>
  <c r="AG127" i="7"/>
  <c r="AH54" i="7"/>
  <c r="AI96" i="7"/>
  <c r="AI40" i="7"/>
  <c r="AJ96" i="7"/>
  <c r="AL54" i="7"/>
  <c r="AD127" i="7"/>
  <c r="AJ68" i="7"/>
  <c r="AI127" i="7"/>
  <c r="AJ127" i="7"/>
  <c r="AM127" i="7"/>
  <c r="AI26" i="7"/>
  <c r="AF54" i="7"/>
  <c r="AJ26" i="7"/>
  <c r="AG99" i="7"/>
  <c r="AI54" i="7"/>
  <c r="AI57" i="7" s="1"/>
  <c r="AK40" i="7"/>
  <c r="AK43" i="7" s="1"/>
  <c r="AL12" i="7"/>
  <c r="AE40" i="7"/>
  <c r="AF40" i="7"/>
  <c r="AF43" i="7" s="1"/>
  <c r="AK26" i="7"/>
  <c r="AI12" i="7"/>
  <c r="AI71" i="7"/>
  <c r="AH127" i="7"/>
  <c r="AL40" i="7"/>
  <c r="AL43" i="7" s="1"/>
  <c r="AN40" i="7"/>
  <c r="AH26" i="7"/>
  <c r="AF85" i="7"/>
  <c r="AF99" i="7"/>
  <c r="AL26" i="7"/>
  <c r="AH113" i="7"/>
  <c r="AK12" i="7"/>
  <c r="AD26" i="7"/>
  <c r="AD29" i="7" s="1"/>
  <c r="AE99" i="7"/>
  <c r="AG43" i="7"/>
  <c r="AK113" i="7"/>
  <c r="AD12" i="7"/>
  <c r="AJ12" i="7"/>
  <c r="AI43" i="7"/>
  <c r="AG12" i="7"/>
  <c r="AJ85" i="7"/>
  <c r="AF12" i="7"/>
  <c r="AE12" i="7"/>
  <c r="AO12" i="7"/>
  <c r="AH12" i="7"/>
  <c r="AN12" i="7"/>
  <c r="AM12" i="7"/>
  <c r="AF57" i="7"/>
  <c r="AI85" i="7"/>
  <c r="AI99" i="7"/>
  <c r="AN29" i="7"/>
  <c r="AJ71" i="7"/>
  <c r="AJ113" i="7"/>
  <c r="AK71" i="7"/>
  <c r="AK85" i="7"/>
  <c r="AN99" i="7"/>
  <c r="AF127" i="7"/>
  <c r="AD85" i="7"/>
  <c r="AH43" i="7"/>
  <c r="AJ43" i="7"/>
  <c r="AI29" i="7"/>
  <c r="AM57" i="7"/>
  <c r="AE29" i="7"/>
  <c r="AN127" i="7"/>
  <c r="AF113" i="7"/>
  <c r="AF71" i="7"/>
  <c r="AO43" i="7"/>
  <c r="AD43" i="7"/>
  <c r="AO57" i="7"/>
  <c r="AL113" i="7"/>
  <c r="AE85" i="7"/>
  <c r="AO99" i="7"/>
  <c r="AL29" i="7"/>
  <c r="AO71" i="7"/>
  <c r="AD71" i="7"/>
  <c r="AO85" i="7"/>
  <c r="AM99" i="7"/>
  <c r="AH57" i="7"/>
  <c r="AD113" i="7"/>
  <c r="AM113" i="7"/>
  <c r="AM29" i="7"/>
  <c r="AH71" i="7"/>
  <c r="AH85" i="7"/>
  <c r="AO29" i="7"/>
  <c r="AJ57" i="7"/>
  <c r="AO127" i="7"/>
  <c r="AL127" i="7"/>
  <c r="AK57" i="7"/>
  <c r="AG85" i="7"/>
  <c r="AF29" i="7"/>
  <c r="AM71" i="7"/>
  <c r="AG57" i="7"/>
  <c r="AG71" i="7"/>
  <c r="AD99" i="7"/>
  <c r="AN113" i="7"/>
  <c r="AL57" i="7"/>
  <c r="AL71" i="7"/>
  <c r="AJ99" i="7"/>
  <c r="AG113" i="7"/>
  <c r="AM43" i="7"/>
  <c r="AM85" i="7"/>
  <c r="AL85" i="7"/>
  <c r="AK99" i="7"/>
  <c r="AN43" i="7"/>
  <c r="AN57" i="7"/>
  <c r="AN71" i="7"/>
  <c r="AN85" i="7"/>
  <c r="AL99" i="7"/>
  <c r="AI113" i="7"/>
  <c r="AJ145" i="5"/>
  <c r="B132" i="6"/>
  <c r="AH15" i="9"/>
  <c r="L360" i="5"/>
  <c r="J360" i="5"/>
  <c r="K360" i="5"/>
  <c r="G360" i="5"/>
  <c r="I360" i="5"/>
  <c r="F360" i="5"/>
  <c r="H360" i="5"/>
  <c r="E360" i="5"/>
  <c r="C360" i="5"/>
  <c r="D360" i="5"/>
  <c r="B360" i="5"/>
  <c r="M360" i="5"/>
  <c r="AL15" i="9"/>
  <c r="AE15" i="9"/>
  <c r="AF15" i="9"/>
  <c r="AI15" i="9"/>
  <c r="AJ15" i="9"/>
  <c r="AK15" i="9"/>
  <c r="AD29" i="8"/>
  <c r="AL29" i="8"/>
  <c r="AH29" i="8"/>
  <c r="AJ29" i="8"/>
  <c r="AI29" i="8"/>
  <c r="AK29" i="8"/>
  <c r="AD15" i="8"/>
  <c r="AG15" i="8"/>
  <c r="AI15" i="8"/>
  <c r="AL15" i="8"/>
  <c r="AH15" i="8"/>
  <c r="AK15" i="8"/>
  <c r="AJ15" i="8"/>
  <c r="AE127" i="7"/>
  <c r="AK127" i="7"/>
  <c r="AE113" i="7"/>
  <c r="AH99" i="7"/>
  <c r="AE71" i="7"/>
  <c r="AE57" i="7"/>
  <c r="AE43" i="7"/>
  <c r="AG29" i="7"/>
  <c r="AH29" i="7"/>
  <c r="AJ29" i="7"/>
  <c r="AK29" i="7"/>
  <c r="M73" i="10" l="1"/>
  <c r="K73" i="10"/>
  <c r="J73" i="10"/>
  <c r="I73" i="10"/>
  <c r="H73" i="10"/>
  <c r="G73" i="10"/>
  <c r="F73" i="10"/>
  <c r="E73" i="10"/>
  <c r="D73" i="10"/>
  <c r="C73" i="10"/>
  <c r="B73" i="10"/>
  <c r="M58" i="10"/>
  <c r="L58" i="10"/>
  <c r="K58" i="10"/>
  <c r="J58" i="10"/>
  <c r="I58" i="10"/>
  <c r="H58" i="10"/>
  <c r="G58" i="10"/>
  <c r="F58" i="10"/>
  <c r="E58" i="10"/>
  <c r="D58" i="10"/>
  <c r="C58" i="10"/>
  <c r="B58" i="10"/>
  <c r="M43" i="10"/>
  <c r="L43" i="10"/>
  <c r="K43" i="10"/>
  <c r="J43" i="10"/>
  <c r="I43" i="10"/>
  <c r="H43" i="10"/>
  <c r="G43" i="10"/>
  <c r="F43" i="10"/>
  <c r="E43" i="10"/>
  <c r="D43" i="10"/>
  <c r="C43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M15" i="10"/>
  <c r="L15" i="10"/>
  <c r="K15" i="10"/>
  <c r="J15" i="10"/>
  <c r="I15" i="10"/>
  <c r="H15" i="10"/>
  <c r="G15" i="10"/>
  <c r="F15" i="10"/>
  <c r="E15" i="10"/>
  <c r="D15" i="10"/>
  <c r="C15" i="10"/>
  <c r="AB12" i="9"/>
  <c r="AA15" i="9"/>
  <c r="Z15" i="9"/>
  <c r="Y15" i="9"/>
  <c r="X15" i="9"/>
  <c r="W15" i="9"/>
  <c r="V15" i="9"/>
  <c r="U15" i="9"/>
  <c r="T15" i="9"/>
  <c r="S15" i="9"/>
  <c r="R15" i="9"/>
  <c r="Q15" i="9"/>
  <c r="P15" i="9"/>
  <c r="N12" i="9"/>
  <c r="M15" i="9"/>
  <c r="L15" i="9"/>
  <c r="K15" i="9"/>
  <c r="J15" i="9"/>
  <c r="I15" i="9"/>
  <c r="H15" i="9"/>
  <c r="G15" i="9"/>
  <c r="F15" i="9"/>
  <c r="E15" i="9"/>
  <c r="D15" i="9"/>
  <c r="C15" i="9"/>
  <c r="Q109" i="6" l="1"/>
  <c r="B139" i="6" s="1"/>
  <c r="Q110" i="6"/>
  <c r="B140" i="6" s="1"/>
  <c r="Q111" i="6"/>
  <c r="B141" i="6" s="1"/>
  <c r="Q112" i="6"/>
  <c r="B142" i="6" s="1"/>
  <c r="Q113" i="6"/>
  <c r="B143" i="6" s="1"/>
  <c r="Q114" i="6"/>
  <c r="B144" i="6" s="1"/>
  <c r="Q115" i="6"/>
  <c r="B145" i="6" s="1"/>
  <c r="Q116" i="6"/>
  <c r="B146" i="6" s="1"/>
  <c r="B135" i="6"/>
  <c r="B136" i="6"/>
  <c r="Q107" i="6"/>
  <c r="B137" i="6" s="1"/>
  <c r="Q108" i="6"/>
  <c r="B138" i="6" s="1"/>
  <c r="D84" i="6"/>
  <c r="D88" i="6"/>
  <c r="AI59" i="6"/>
  <c r="D89" i="6" s="1"/>
  <c r="AI60" i="6"/>
  <c r="D90" i="6" s="1"/>
  <c r="AI61" i="6"/>
  <c r="D91" i="6" s="1"/>
  <c r="AI62" i="6"/>
  <c r="D92" i="6" s="1"/>
  <c r="AI63" i="6"/>
  <c r="D93" i="6" s="1"/>
  <c r="AI64" i="6"/>
  <c r="D94" i="6" s="1"/>
  <c r="AI65" i="6"/>
  <c r="D95" i="6" s="1"/>
  <c r="AI66" i="6"/>
  <c r="D96" i="6" s="1"/>
  <c r="AI67" i="6"/>
  <c r="D97" i="6" s="1"/>
  <c r="AI68" i="6"/>
  <c r="D98" i="6" s="1"/>
  <c r="D87" i="6"/>
  <c r="B88" i="6"/>
  <c r="B89" i="6"/>
  <c r="B90" i="6"/>
  <c r="B91" i="6"/>
  <c r="B92" i="6"/>
  <c r="AF63" i="6"/>
  <c r="B93" i="6" s="1"/>
  <c r="AF64" i="6"/>
  <c r="B94" i="6" s="1"/>
  <c r="AF65" i="6"/>
  <c r="B95" i="6" s="1"/>
  <c r="AF66" i="6"/>
  <c r="B96" i="6" s="1"/>
  <c r="AF67" i="6"/>
  <c r="B97" i="6" s="1"/>
  <c r="AF68" i="6"/>
  <c r="B98" i="6" s="1"/>
  <c r="B87" i="6"/>
  <c r="AI8" i="6"/>
  <c r="D38" i="6" s="1"/>
  <c r="AI9" i="6"/>
  <c r="D39" i="6" s="1"/>
  <c r="AI10" i="6"/>
  <c r="D40" i="6" s="1"/>
  <c r="AI11" i="6"/>
  <c r="D41" i="6" s="1"/>
  <c r="AI12" i="6"/>
  <c r="D42" i="6" s="1"/>
  <c r="AI13" i="6"/>
  <c r="D43" i="6" s="1"/>
  <c r="AI14" i="6"/>
  <c r="D44" i="6" s="1"/>
  <c r="AI15" i="6"/>
  <c r="D45" i="6" s="1"/>
  <c r="AI16" i="6"/>
  <c r="D46" i="6" s="1"/>
  <c r="AI17" i="6"/>
  <c r="D47" i="6" s="1"/>
  <c r="B37" i="6"/>
  <c r="AF8" i="6"/>
  <c r="B38" i="6" s="1"/>
  <c r="AF9" i="6"/>
  <c r="B39" i="6" s="1"/>
  <c r="AF10" i="6"/>
  <c r="B40" i="6" s="1"/>
  <c r="AF11" i="6"/>
  <c r="B41" i="6" s="1"/>
  <c r="AF12" i="6"/>
  <c r="B42" i="6" s="1"/>
  <c r="AF13" i="6"/>
  <c r="B43" i="6" s="1"/>
  <c r="AF14" i="6"/>
  <c r="B44" i="6" s="1"/>
  <c r="AF15" i="6"/>
  <c r="B45" i="6" s="1"/>
  <c r="AF16" i="6"/>
  <c r="B46" i="6" s="1"/>
  <c r="AF17" i="6"/>
  <c r="B47" i="6" s="1"/>
  <c r="AK323" i="5"/>
  <c r="M372" i="5" s="1"/>
  <c r="AB315" i="5"/>
  <c r="D364" i="5" s="1"/>
  <c r="AC315" i="5"/>
  <c r="E364" i="5" s="1"/>
  <c r="AD315" i="5"/>
  <c r="F364" i="5" s="1"/>
  <c r="AE315" i="5"/>
  <c r="G364" i="5" s="1"/>
  <c r="AF315" i="5"/>
  <c r="H364" i="5" s="1"/>
  <c r="AG315" i="5"/>
  <c r="I364" i="5" s="1"/>
  <c r="AH315" i="5"/>
  <c r="J364" i="5" s="1"/>
  <c r="AI315" i="5"/>
  <c r="K364" i="5" s="1"/>
  <c r="AJ315" i="5"/>
  <c r="L364" i="5" s="1"/>
  <c r="AK315" i="5"/>
  <c r="M364" i="5" s="1"/>
  <c r="AB316" i="5"/>
  <c r="D365" i="5" s="1"/>
  <c r="AC316" i="5"/>
  <c r="E365" i="5" s="1"/>
  <c r="AD316" i="5"/>
  <c r="F365" i="5" s="1"/>
  <c r="AE316" i="5"/>
  <c r="G365" i="5" s="1"/>
  <c r="AF316" i="5"/>
  <c r="H365" i="5" s="1"/>
  <c r="AG316" i="5"/>
  <c r="I365" i="5" s="1"/>
  <c r="AH316" i="5"/>
  <c r="J365" i="5" s="1"/>
  <c r="AI316" i="5"/>
  <c r="K365" i="5" s="1"/>
  <c r="AJ316" i="5"/>
  <c r="L365" i="5" s="1"/>
  <c r="AK316" i="5"/>
  <c r="M365" i="5" s="1"/>
  <c r="AB317" i="5"/>
  <c r="D366" i="5" s="1"/>
  <c r="AC317" i="5"/>
  <c r="E366" i="5" s="1"/>
  <c r="AD317" i="5"/>
  <c r="F366" i="5" s="1"/>
  <c r="AE317" i="5"/>
  <c r="G366" i="5" s="1"/>
  <c r="AF317" i="5"/>
  <c r="H366" i="5" s="1"/>
  <c r="AG317" i="5"/>
  <c r="I366" i="5" s="1"/>
  <c r="AH317" i="5"/>
  <c r="J366" i="5" s="1"/>
  <c r="AI317" i="5"/>
  <c r="K366" i="5" s="1"/>
  <c r="AJ317" i="5"/>
  <c r="L366" i="5" s="1"/>
  <c r="AK317" i="5"/>
  <c r="M366" i="5" s="1"/>
  <c r="AB318" i="5"/>
  <c r="D367" i="5" s="1"/>
  <c r="AC318" i="5"/>
  <c r="E367" i="5" s="1"/>
  <c r="AD318" i="5"/>
  <c r="F367" i="5" s="1"/>
  <c r="AE318" i="5"/>
  <c r="G367" i="5" s="1"/>
  <c r="AF318" i="5"/>
  <c r="H367" i="5" s="1"/>
  <c r="AG318" i="5"/>
  <c r="I367" i="5" s="1"/>
  <c r="AH318" i="5"/>
  <c r="J367" i="5" s="1"/>
  <c r="AI318" i="5"/>
  <c r="K367" i="5" s="1"/>
  <c r="AJ318" i="5"/>
  <c r="L367" i="5" s="1"/>
  <c r="AK318" i="5"/>
  <c r="M367" i="5" s="1"/>
  <c r="AB319" i="5"/>
  <c r="D368" i="5" s="1"/>
  <c r="AC319" i="5"/>
  <c r="E368" i="5" s="1"/>
  <c r="AD319" i="5"/>
  <c r="F368" i="5" s="1"/>
  <c r="AE319" i="5"/>
  <c r="G368" i="5" s="1"/>
  <c r="AF319" i="5"/>
  <c r="H368" i="5" s="1"/>
  <c r="AG319" i="5"/>
  <c r="I368" i="5" s="1"/>
  <c r="AH319" i="5"/>
  <c r="J368" i="5" s="1"/>
  <c r="AI319" i="5"/>
  <c r="K368" i="5" s="1"/>
  <c r="AJ319" i="5"/>
  <c r="L368" i="5" s="1"/>
  <c r="AK319" i="5"/>
  <c r="M368" i="5" s="1"/>
  <c r="AB320" i="5"/>
  <c r="D369" i="5" s="1"/>
  <c r="AC320" i="5"/>
  <c r="E369" i="5" s="1"/>
  <c r="AD320" i="5"/>
  <c r="F369" i="5" s="1"/>
  <c r="AE320" i="5"/>
  <c r="G369" i="5" s="1"/>
  <c r="AF320" i="5"/>
  <c r="H369" i="5" s="1"/>
  <c r="AG320" i="5"/>
  <c r="I369" i="5" s="1"/>
  <c r="AH320" i="5"/>
  <c r="J369" i="5" s="1"/>
  <c r="AI320" i="5"/>
  <c r="K369" i="5" s="1"/>
  <c r="AJ320" i="5"/>
  <c r="L369" i="5" s="1"/>
  <c r="AK320" i="5"/>
  <c r="M369" i="5" s="1"/>
  <c r="AB321" i="5"/>
  <c r="D370" i="5" s="1"/>
  <c r="AC321" i="5"/>
  <c r="E370" i="5" s="1"/>
  <c r="AD321" i="5"/>
  <c r="F370" i="5" s="1"/>
  <c r="AE321" i="5"/>
  <c r="G370" i="5" s="1"/>
  <c r="AF321" i="5"/>
  <c r="H370" i="5" s="1"/>
  <c r="AG321" i="5"/>
  <c r="I370" i="5" s="1"/>
  <c r="AH321" i="5"/>
  <c r="J370" i="5" s="1"/>
  <c r="AI321" i="5"/>
  <c r="K370" i="5" s="1"/>
  <c r="AJ321" i="5"/>
  <c r="L370" i="5" s="1"/>
  <c r="AK321" i="5"/>
  <c r="M370" i="5" s="1"/>
  <c r="AB322" i="5"/>
  <c r="D371" i="5" s="1"/>
  <c r="AC322" i="5"/>
  <c r="E371" i="5" s="1"/>
  <c r="AD322" i="5"/>
  <c r="F371" i="5" s="1"/>
  <c r="AE322" i="5"/>
  <c r="G371" i="5" s="1"/>
  <c r="AF322" i="5"/>
  <c r="H371" i="5" s="1"/>
  <c r="AG322" i="5"/>
  <c r="I371" i="5" s="1"/>
  <c r="AH322" i="5"/>
  <c r="J371" i="5" s="1"/>
  <c r="AI322" i="5"/>
  <c r="K371" i="5" s="1"/>
  <c r="AJ322" i="5"/>
  <c r="L371" i="5" s="1"/>
  <c r="AK322" i="5"/>
  <c r="M371" i="5" s="1"/>
  <c r="AB323" i="5"/>
  <c r="D372" i="5" s="1"/>
  <c r="AC323" i="5"/>
  <c r="E372" i="5" s="1"/>
  <c r="AD323" i="5"/>
  <c r="F372" i="5" s="1"/>
  <c r="AE323" i="5"/>
  <c r="G372" i="5" s="1"/>
  <c r="AF323" i="5"/>
  <c r="H372" i="5" s="1"/>
  <c r="AG323" i="5"/>
  <c r="I372" i="5" s="1"/>
  <c r="AH323" i="5"/>
  <c r="J372" i="5" s="1"/>
  <c r="AI323" i="5"/>
  <c r="K372" i="5" s="1"/>
  <c r="AJ323" i="5"/>
  <c r="L372" i="5" s="1"/>
  <c r="AB324" i="5"/>
  <c r="D373" i="5" s="1"/>
  <c r="AC324" i="5"/>
  <c r="E373" i="5" s="1"/>
  <c r="AD324" i="5"/>
  <c r="F373" i="5" s="1"/>
  <c r="AE324" i="5"/>
  <c r="G373" i="5" s="1"/>
  <c r="AF324" i="5"/>
  <c r="H373" i="5" s="1"/>
  <c r="AG324" i="5"/>
  <c r="I373" i="5" s="1"/>
  <c r="AH324" i="5"/>
  <c r="J373" i="5" s="1"/>
  <c r="AI324" i="5"/>
  <c r="K373" i="5" s="1"/>
  <c r="AJ324" i="5"/>
  <c r="L373" i="5" s="1"/>
  <c r="AK324" i="5"/>
  <c r="M373" i="5" s="1"/>
  <c r="AB325" i="5"/>
  <c r="D374" i="5" s="1"/>
  <c r="AC325" i="5"/>
  <c r="E374" i="5" s="1"/>
  <c r="AD325" i="5"/>
  <c r="F374" i="5" s="1"/>
  <c r="AE325" i="5"/>
  <c r="G374" i="5" s="1"/>
  <c r="AF325" i="5"/>
  <c r="H374" i="5" s="1"/>
  <c r="AG325" i="5"/>
  <c r="I374" i="5" s="1"/>
  <c r="AH325" i="5"/>
  <c r="J374" i="5" s="1"/>
  <c r="AI325" i="5"/>
  <c r="K374" i="5" s="1"/>
  <c r="AJ325" i="5"/>
  <c r="L374" i="5" s="1"/>
  <c r="AK325" i="5"/>
  <c r="M374" i="5" s="1"/>
  <c r="AB326" i="5"/>
  <c r="D375" i="5" s="1"/>
  <c r="AC326" i="5"/>
  <c r="E375" i="5" s="1"/>
  <c r="AD326" i="5"/>
  <c r="F375" i="5" s="1"/>
  <c r="AE326" i="5"/>
  <c r="G375" i="5" s="1"/>
  <c r="AF326" i="5"/>
  <c r="H375" i="5" s="1"/>
  <c r="AG326" i="5"/>
  <c r="I375" i="5" s="1"/>
  <c r="AH326" i="5"/>
  <c r="J375" i="5" s="1"/>
  <c r="AI326" i="5"/>
  <c r="K375" i="5" s="1"/>
  <c r="AJ326" i="5"/>
  <c r="L375" i="5" s="1"/>
  <c r="AK326" i="5"/>
  <c r="M375" i="5" s="1"/>
  <c r="AA315" i="5"/>
  <c r="C364" i="5" s="1"/>
  <c r="AA316" i="5"/>
  <c r="C365" i="5" s="1"/>
  <c r="AA317" i="5"/>
  <c r="C366" i="5" s="1"/>
  <c r="AA318" i="5"/>
  <c r="C367" i="5" s="1"/>
  <c r="AA319" i="5"/>
  <c r="C368" i="5" s="1"/>
  <c r="AA320" i="5"/>
  <c r="C369" i="5" s="1"/>
  <c r="AA321" i="5"/>
  <c r="C370" i="5" s="1"/>
  <c r="AA322" i="5"/>
  <c r="C371" i="5" s="1"/>
  <c r="AA323" i="5"/>
  <c r="C372" i="5" s="1"/>
  <c r="AA324" i="5"/>
  <c r="C373" i="5" s="1"/>
  <c r="AA325" i="5"/>
  <c r="C374" i="5" s="1"/>
  <c r="AA326" i="5"/>
  <c r="C375" i="5" s="1"/>
  <c r="Z316" i="5"/>
  <c r="B365" i="5" s="1"/>
  <c r="Z317" i="5"/>
  <c r="B366" i="5" s="1"/>
  <c r="Z318" i="5"/>
  <c r="B367" i="5" s="1"/>
  <c r="Z319" i="5"/>
  <c r="B368" i="5" s="1"/>
  <c r="Z320" i="5"/>
  <c r="B369" i="5" s="1"/>
  <c r="Z321" i="5"/>
  <c r="B370" i="5" s="1"/>
  <c r="Z322" i="5"/>
  <c r="B371" i="5" s="1"/>
  <c r="Z323" i="5"/>
  <c r="B372" i="5" s="1"/>
  <c r="Z324" i="5"/>
  <c r="B373" i="5" s="1"/>
  <c r="Z325" i="5"/>
  <c r="B374" i="5" s="1"/>
  <c r="Z326" i="5"/>
  <c r="B375" i="5" s="1"/>
  <c r="Z315" i="5"/>
  <c r="B275" i="5"/>
  <c r="AJ275" i="5"/>
  <c r="V275" i="5"/>
  <c r="F275" i="5"/>
  <c r="D231" i="5"/>
  <c r="D279" i="5" s="1"/>
  <c r="F231" i="5"/>
  <c r="F279" i="5" s="1"/>
  <c r="H231" i="5"/>
  <c r="H279" i="5" s="1"/>
  <c r="J231" i="5"/>
  <c r="J279" i="5" s="1"/>
  <c r="L231" i="5"/>
  <c r="L279" i="5" s="1"/>
  <c r="N231" i="5"/>
  <c r="N279" i="5" s="1"/>
  <c r="P231" i="5"/>
  <c r="P279" i="5" s="1"/>
  <c r="R231" i="5"/>
  <c r="R279" i="5" s="1"/>
  <c r="T231" i="5"/>
  <c r="T279" i="5" s="1"/>
  <c r="V231" i="5"/>
  <c r="V279" i="5" s="1"/>
  <c r="X231" i="5"/>
  <c r="X279" i="5" s="1"/>
  <c r="Z231" i="5"/>
  <c r="Z279" i="5" s="1"/>
  <c r="AB231" i="5"/>
  <c r="AB279" i="5" s="1"/>
  <c r="AD231" i="5"/>
  <c r="AD279" i="5" s="1"/>
  <c r="AF231" i="5"/>
  <c r="AF279" i="5" s="1"/>
  <c r="AH231" i="5"/>
  <c r="AH279" i="5" s="1"/>
  <c r="AJ231" i="5"/>
  <c r="AJ279" i="5" s="1"/>
  <c r="D232" i="5"/>
  <c r="D280" i="5" s="1"/>
  <c r="F232" i="5"/>
  <c r="F280" i="5" s="1"/>
  <c r="H232" i="5"/>
  <c r="H280" i="5" s="1"/>
  <c r="J232" i="5"/>
  <c r="J280" i="5" s="1"/>
  <c r="L232" i="5"/>
  <c r="L280" i="5" s="1"/>
  <c r="N232" i="5"/>
  <c r="N280" i="5" s="1"/>
  <c r="P232" i="5"/>
  <c r="P280" i="5" s="1"/>
  <c r="R232" i="5"/>
  <c r="R280" i="5" s="1"/>
  <c r="T232" i="5"/>
  <c r="T280" i="5" s="1"/>
  <c r="V232" i="5"/>
  <c r="V280" i="5" s="1"/>
  <c r="X232" i="5"/>
  <c r="X280" i="5" s="1"/>
  <c r="Z232" i="5"/>
  <c r="Z280" i="5" s="1"/>
  <c r="AB232" i="5"/>
  <c r="AB280" i="5" s="1"/>
  <c r="AD232" i="5"/>
  <c r="AD280" i="5" s="1"/>
  <c r="AF232" i="5"/>
  <c r="AF280" i="5" s="1"/>
  <c r="AH232" i="5"/>
  <c r="AH280" i="5" s="1"/>
  <c r="AJ232" i="5"/>
  <c r="AJ280" i="5" s="1"/>
  <c r="D233" i="5"/>
  <c r="D281" i="5" s="1"/>
  <c r="F233" i="5"/>
  <c r="F281" i="5" s="1"/>
  <c r="H233" i="5"/>
  <c r="H281" i="5" s="1"/>
  <c r="J233" i="5"/>
  <c r="J281" i="5" s="1"/>
  <c r="L233" i="5"/>
  <c r="L281" i="5" s="1"/>
  <c r="N233" i="5"/>
  <c r="N281" i="5" s="1"/>
  <c r="P233" i="5"/>
  <c r="P281" i="5" s="1"/>
  <c r="R233" i="5"/>
  <c r="R281" i="5" s="1"/>
  <c r="T233" i="5"/>
  <c r="T281" i="5" s="1"/>
  <c r="V233" i="5"/>
  <c r="V281" i="5" s="1"/>
  <c r="X233" i="5"/>
  <c r="X281" i="5" s="1"/>
  <c r="Z233" i="5"/>
  <c r="Z281" i="5" s="1"/>
  <c r="AB233" i="5"/>
  <c r="AB281" i="5" s="1"/>
  <c r="AD233" i="5"/>
  <c r="AD281" i="5" s="1"/>
  <c r="AF233" i="5"/>
  <c r="AF281" i="5" s="1"/>
  <c r="AH233" i="5"/>
  <c r="AH281" i="5" s="1"/>
  <c r="AJ233" i="5"/>
  <c r="AJ281" i="5" s="1"/>
  <c r="D234" i="5"/>
  <c r="D282" i="5" s="1"/>
  <c r="F234" i="5"/>
  <c r="F282" i="5" s="1"/>
  <c r="H234" i="5"/>
  <c r="H282" i="5" s="1"/>
  <c r="J234" i="5"/>
  <c r="J282" i="5" s="1"/>
  <c r="L234" i="5"/>
  <c r="L282" i="5" s="1"/>
  <c r="N234" i="5"/>
  <c r="N282" i="5" s="1"/>
  <c r="P234" i="5"/>
  <c r="P282" i="5" s="1"/>
  <c r="R234" i="5"/>
  <c r="R282" i="5" s="1"/>
  <c r="T234" i="5"/>
  <c r="T282" i="5" s="1"/>
  <c r="V234" i="5"/>
  <c r="V282" i="5" s="1"/>
  <c r="X234" i="5"/>
  <c r="X282" i="5" s="1"/>
  <c r="Z234" i="5"/>
  <c r="Z282" i="5" s="1"/>
  <c r="AB234" i="5"/>
  <c r="AB282" i="5" s="1"/>
  <c r="AD234" i="5"/>
  <c r="AD282" i="5" s="1"/>
  <c r="AF234" i="5"/>
  <c r="AF282" i="5" s="1"/>
  <c r="AH234" i="5"/>
  <c r="AH282" i="5" s="1"/>
  <c r="AJ234" i="5"/>
  <c r="AJ282" i="5" s="1"/>
  <c r="D235" i="5"/>
  <c r="D283" i="5" s="1"/>
  <c r="F235" i="5"/>
  <c r="F283" i="5" s="1"/>
  <c r="H235" i="5"/>
  <c r="H283" i="5" s="1"/>
  <c r="J235" i="5"/>
  <c r="J283" i="5" s="1"/>
  <c r="L235" i="5"/>
  <c r="L283" i="5" s="1"/>
  <c r="N235" i="5"/>
  <c r="N283" i="5" s="1"/>
  <c r="P235" i="5"/>
  <c r="P283" i="5" s="1"/>
  <c r="R235" i="5"/>
  <c r="R283" i="5" s="1"/>
  <c r="T235" i="5"/>
  <c r="T283" i="5" s="1"/>
  <c r="V235" i="5"/>
  <c r="V283" i="5" s="1"/>
  <c r="X235" i="5"/>
  <c r="X283" i="5" s="1"/>
  <c r="Z235" i="5"/>
  <c r="Z283" i="5" s="1"/>
  <c r="AB235" i="5"/>
  <c r="AB283" i="5" s="1"/>
  <c r="AD235" i="5"/>
  <c r="AD283" i="5" s="1"/>
  <c r="AF235" i="5"/>
  <c r="AF283" i="5" s="1"/>
  <c r="AH235" i="5"/>
  <c r="AH283" i="5" s="1"/>
  <c r="AJ235" i="5"/>
  <c r="AJ283" i="5" s="1"/>
  <c r="D236" i="5"/>
  <c r="D284" i="5" s="1"/>
  <c r="F236" i="5"/>
  <c r="F284" i="5" s="1"/>
  <c r="H236" i="5"/>
  <c r="H284" i="5" s="1"/>
  <c r="J236" i="5"/>
  <c r="J284" i="5" s="1"/>
  <c r="L236" i="5"/>
  <c r="L284" i="5" s="1"/>
  <c r="N236" i="5"/>
  <c r="N284" i="5" s="1"/>
  <c r="P236" i="5"/>
  <c r="P284" i="5" s="1"/>
  <c r="R236" i="5"/>
  <c r="R284" i="5" s="1"/>
  <c r="T236" i="5"/>
  <c r="T284" i="5" s="1"/>
  <c r="V236" i="5"/>
  <c r="V284" i="5" s="1"/>
  <c r="X236" i="5"/>
  <c r="X284" i="5" s="1"/>
  <c r="Z236" i="5"/>
  <c r="Z284" i="5" s="1"/>
  <c r="AB236" i="5"/>
  <c r="AB284" i="5" s="1"/>
  <c r="AD236" i="5"/>
  <c r="AD284" i="5" s="1"/>
  <c r="AF236" i="5"/>
  <c r="AF284" i="5" s="1"/>
  <c r="AH236" i="5"/>
  <c r="AH284" i="5" s="1"/>
  <c r="AJ236" i="5"/>
  <c r="AJ284" i="5" s="1"/>
  <c r="D237" i="5"/>
  <c r="D285" i="5" s="1"/>
  <c r="F237" i="5"/>
  <c r="F285" i="5" s="1"/>
  <c r="H237" i="5"/>
  <c r="H285" i="5" s="1"/>
  <c r="J237" i="5"/>
  <c r="J285" i="5" s="1"/>
  <c r="L237" i="5"/>
  <c r="L285" i="5" s="1"/>
  <c r="N237" i="5"/>
  <c r="N285" i="5" s="1"/>
  <c r="P237" i="5"/>
  <c r="P285" i="5" s="1"/>
  <c r="R237" i="5"/>
  <c r="R285" i="5" s="1"/>
  <c r="T237" i="5"/>
  <c r="T285" i="5" s="1"/>
  <c r="V237" i="5"/>
  <c r="V285" i="5" s="1"/>
  <c r="X237" i="5"/>
  <c r="X285" i="5" s="1"/>
  <c r="Z237" i="5"/>
  <c r="Z285" i="5" s="1"/>
  <c r="AB237" i="5"/>
  <c r="AB285" i="5" s="1"/>
  <c r="AD237" i="5"/>
  <c r="AD285" i="5" s="1"/>
  <c r="AF237" i="5"/>
  <c r="AF285" i="5" s="1"/>
  <c r="AH237" i="5"/>
  <c r="AH285" i="5" s="1"/>
  <c r="AJ237" i="5"/>
  <c r="AJ285" i="5" s="1"/>
  <c r="D238" i="5"/>
  <c r="D286" i="5" s="1"/>
  <c r="F238" i="5"/>
  <c r="F286" i="5" s="1"/>
  <c r="H238" i="5"/>
  <c r="H286" i="5" s="1"/>
  <c r="J238" i="5"/>
  <c r="J286" i="5" s="1"/>
  <c r="L238" i="5"/>
  <c r="L286" i="5" s="1"/>
  <c r="N238" i="5"/>
  <c r="N286" i="5" s="1"/>
  <c r="P238" i="5"/>
  <c r="P286" i="5" s="1"/>
  <c r="R238" i="5"/>
  <c r="R286" i="5" s="1"/>
  <c r="T238" i="5"/>
  <c r="T286" i="5" s="1"/>
  <c r="V238" i="5"/>
  <c r="V286" i="5" s="1"/>
  <c r="X238" i="5"/>
  <c r="X286" i="5" s="1"/>
  <c r="Z238" i="5"/>
  <c r="Z286" i="5" s="1"/>
  <c r="AB238" i="5"/>
  <c r="AB286" i="5" s="1"/>
  <c r="AD238" i="5"/>
  <c r="AD286" i="5" s="1"/>
  <c r="AF238" i="5"/>
  <c r="AF286" i="5" s="1"/>
  <c r="AH238" i="5"/>
  <c r="AH286" i="5" s="1"/>
  <c r="AJ238" i="5"/>
  <c r="AJ286" i="5" s="1"/>
  <c r="D239" i="5"/>
  <c r="D287" i="5" s="1"/>
  <c r="F239" i="5"/>
  <c r="F287" i="5" s="1"/>
  <c r="H239" i="5"/>
  <c r="H287" i="5" s="1"/>
  <c r="J239" i="5"/>
  <c r="J287" i="5" s="1"/>
  <c r="L239" i="5"/>
  <c r="L287" i="5" s="1"/>
  <c r="N239" i="5"/>
  <c r="N287" i="5" s="1"/>
  <c r="P239" i="5"/>
  <c r="P287" i="5" s="1"/>
  <c r="R239" i="5"/>
  <c r="R287" i="5" s="1"/>
  <c r="T239" i="5"/>
  <c r="T287" i="5" s="1"/>
  <c r="V239" i="5"/>
  <c r="V287" i="5" s="1"/>
  <c r="X239" i="5"/>
  <c r="X287" i="5" s="1"/>
  <c r="Z239" i="5"/>
  <c r="Z287" i="5" s="1"/>
  <c r="AB239" i="5"/>
  <c r="AB287" i="5" s="1"/>
  <c r="AD239" i="5"/>
  <c r="AD287" i="5" s="1"/>
  <c r="AF239" i="5"/>
  <c r="AF287" i="5" s="1"/>
  <c r="AH239" i="5"/>
  <c r="AH287" i="5" s="1"/>
  <c r="AJ239" i="5"/>
  <c r="AJ287" i="5" s="1"/>
  <c r="D240" i="5"/>
  <c r="D288" i="5" s="1"/>
  <c r="F240" i="5"/>
  <c r="F288" i="5" s="1"/>
  <c r="H240" i="5"/>
  <c r="H288" i="5" s="1"/>
  <c r="J240" i="5"/>
  <c r="J288" i="5" s="1"/>
  <c r="L240" i="5"/>
  <c r="L288" i="5" s="1"/>
  <c r="N240" i="5"/>
  <c r="N288" i="5" s="1"/>
  <c r="P240" i="5"/>
  <c r="P288" i="5" s="1"/>
  <c r="R240" i="5"/>
  <c r="R288" i="5" s="1"/>
  <c r="T240" i="5"/>
  <c r="T288" i="5" s="1"/>
  <c r="V240" i="5"/>
  <c r="V288" i="5" s="1"/>
  <c r="X240" i="5"/>
  <c r="X288" i="5" s="1"/>
  <c r="Z240" i="5"/>
  <c r="Z288" i="5" s="1"/>
  <c r="AB240" i="5"/>
  <c r="AB288" i="5" s="1"/>
  <c r="AD240" i="5"/>
  <c r="AD288" i="5" s="1"/>
  <c r="AF240" i="5"/>
  <c r="AF288" i="5" s="1"/>
  <c r="AH240" i="5"/>
  <c r="AH288" i="5" s="1"/>
  <c r="AJ240" i="5"/>
  <c r="AJ288" i="5" s="1"/>
  <c r="D241" i="5"/>
  <c r="D289" i="5" s="1"/>
  <c r="F241" i="5"/>
  <c r="F289" i="5" s="1"/>
  <c r="H241" i="5"/>
  <c r="H289" i="5" s="1"/>
  <c r="J241" i="5"/>
  <c r="J289" i="5" s="1"/>
  <c r="L241" i="5"/>
  <c r="L289" i="5" s="1"/>
  <c r="N241" i="5"/>
  <c r="N289" i="5" s="1"/>
  <c r="P241" i="5"/>
  <c r="P289" i="5" s="1"/>
  <c r="R241" i="5"/>
  <c r="R289" i="5" s="1"/>
  <c r="T241" i="5"/>
  <c r="T289" i="5" s="1"/>
  <c r="V241" i="5"/>
  <c r="V289" i="5" s="1"/>
  <c r="X241" i="5"/>
  <c r="X289" i="5" s="1"/>
  <c r="Z241" i="5"/>
  <c r="Z289" i="5" s="1"/>
  <c r="AB241" i="5"/>
  <c r="AB289" i="5" s="1"/>
  <c r="AD241" i="5"/>
  <c r="AD289" i="5" s="1"/>
  <c r="AF241" i="5"/>
  <c r="AF289" i="5" s="1"/>
  <c r="AH241" i="5"/>
  <c r="AH289" i="5" s="1"/>
  <c r="AJ241" i="5"/>
  <c r="AJ289" i="5" s="1"/>
  <c r="D242" i="5"/>
  <c r="D290" i="5" s="1"/>
  <c r="F242" i="5"/>
  <c r="F290" i="5" s="1"/>
  <c r="H242" i="5"/>
  <c r="H290" i="5" s="1"/>
  <c r="J242" i="5"/>
  <c r="J290" i="5" s="1"/>
  <c r="L242" i="5"/>
  <c r="L290" i="5" s="1"/>
  <c r="N242" i="5"/>
  <c r="N290" i="5" s="1"/>
  <c r="P242" i="5"/>
  <c r="P290" i="5" s="1"/>
  <c r="R242" i="5"/>
  <c r="R290" i="5" s="1"/>
  <c r="T242" i="5"/>
  <c r="T290" i="5" s="1"/>
  <c r="V242" i="5"/>
  <c r="V290" i="5" s="1"/>
  <c r="X242" i="5"/>
  <c r="X290" i="5" s="1"/>
  <c r="Z242" i="5"/>
  <c r="Z290" i="5" s="1"/>
  <c r="AB242" i="5"/>
  <c r="AB290" i="5" s="1"/>
  <c r="AD242" i="5"/>
  <c r="AD290" i="5" s="1"/>
  <c r="AF242" i="5"/>
  <c r="AF290" i="5" s="1"/>
  <c r="AH242" i="5"/>
  <c r="AH290" i="5" s="1"/>
  <c r="AJ242" i="5"/>
  <c r="AJ290" i="5" s="1"/>
  <c r="B232" i="5"/>
  <c r="B280" i="5" s="1"/>
  <c r="B233" i="5"/>
  <c r="B281" i="5" s="1"/>
  <c r="B234" i="5"/>
  <c r="B282" i="5" s="1"/>
  <c r="B235" i="5"/>
  <c r="B283" i="5" s="1"/>
  <c r="B237" i="5"/>
  <c r="B285" i="5" s="1"/>
  <c r="B238" i="5"/>
  <c r="B286" i="5" s="1"/>
  <c r="B239" i="5"/>
  <c r="B287" i="5" s="1"/>
  <c r="B240" i="5"/>
  <c r="B288" i="5" s="1"/>
  <c r="B241" i="5"/>
  <c r="B289" i="5" s="1"/>
  <c r="B242" i="5"/>
  <c r="B290" i="5" s="1"/>
  <c r="F86" i="5"/>
  <c r="H86" i="5"/>
  <c r="H134" i="5" s="1"/>
  <c r="J86" i="5"/>
  <c r="J134" i="5" s="1"/>
  <c r="L86" i="5"/>
  <c r="L134" i="5" s="1"/>
  <c r="N86" i="5"/>
  <c r="N134" i="5" s="1"/>
  <c r="P86" i="5"/>
  <c r="P134" i="5" s="1"/>
  <c r="R86" i="5"/>
  <c r="R134" i="5" s="1"/>
  <c r="T86" i="5"/>
  <c r="T134" i="5" s="1"/>
  <c r="V86" i="5"/>
  <c r="V134" i="5" s="1"/>
  <c r="X86" i="5"/>
  <c r="X134" i="5" s="1"/>
  <c r="Z86" i="5"/>
  <c r="Z134" i="5" s="1"/>
  <c r="AB86" i="5"/>
  <c r="AB134" i="5" s="1"/>
  <c r="AD86" i="5"/>
  <c r="AD134" i="5" s="1"/>
  <c r="AF86" i="5"/>
  <c r="AF134" i="5" s="1"/>
  <c r="AH86" i="5"/>
  <c r="AH134" i="5" s="1"/>
  <c r="AJ86" i="5"/>
  <c r="F87" i="5"/>
  <c r="H87" i="5"/>
  <c r="H135" i="5" s="1"/>
  <c r="J87" i="5"/>
  <c r="J135" i="5" s="1"/>
  <c r="L87" i="5"/>
  <c r="L135" i="5" s="1"/>
  <c r="N87" i="5"/>
  <c r="N135" i="5" s="1"/>
  <c r="P87" i="5"/>
  <c r="P135" i="5" s="1"/>
  <c r="R87" i="5"/>
  <c r="R135" i="5" s="1"/>
  <c r="T87" i="5"/>
  <c r="T135" i="5" s="1"/>
  <c r="V87" i="5"/>
  <c r="V135" i="5" s="1"/>
  <c r="X87" i="5"/>
  <c r="X135" i="5" s="1"/>
  <c r="Z87" i="5"/>
  <c r="Z135" i="5" s="1"/>
  <c r="AB87" i="5"/>
  <c r="AB135" i="5" s="1"/>
  <c r="AD87" i="5"/>
  <c r="AD135" i="5" s="1"/>
  <c r="AF87" i="5"/>
  <c r="AF135" i="5" s="1"/>
  <c r="AH87" i="5"/>
  <c r="AH135" i="5" s="1"/>
  <c r="AJ87" i="5"/>
  <c r="AJ135" i="5" s="1"/>
  <c r="F88" i="5"/>
  <c r="H88" i="5"/>
  <c r="H136" i="5" s="1"/>
  <c r="J88" i="5"/>
  <c r="J136" i="5" s="1"/>
  <c r="L88" i="5"/>
  <c r="L136" i="5" s="1"/>
  <c r="N88" i="5"/>
  <c r="N136" i="5" s="1"/>
  <c r="P88" i="5"/>
  <c r="P136" i="5" s="1"/>
  <c r="R88" i="5"/>
  <c r="R136" i="5" s="1"/>
  <c r="T88" i="5"/>
  <c r="T136" i="5" s="1"/>
  <c r="V88" i="5"/>
  <c r="V136" i="5" s="1"/>
  <c r="X88" i="5"/>
  <c r="X136" i="5" s="1"/>
  <c r="Z88" i="5"/>
  <c r="Z136" i="5" s="1"/>
  <c r="AB88" i="5"/>
  <c r="AB136" i="5" s="1"/>
  <c r="AD88" i="5"/>
  <c r="AD136" i="5" s="1"/>
  <c r="AF88" i="5"/>
  <c r="AF136" i="5" s="1"/>
  <c r="AH88" i="5"/>
  <c r="AH136" i="5" s="1"/>
  <c r="AJ88" i="5"/>
  <c r="AJ136" i="5" s="1"/>
  <c r="F89" i="5"/>
  <c r="H89" i="5"/>
  <c r="H137" i="5" s="1"/>
  <c r="J89" i="5"/>
  <c r="J137" i="5" s="1"/>
  <c r="L89" i="5"/>
  <c r="L137" i="5" s="1"/>
  <c r="N89" i="5"/>
  <c r="N137" i="5" s="1"/>
  <c r="P89" i="5"/>
  <c r="P137" i="5" s="1"/>
  <c r="R89" i="5"/>
  <c r="R137" i="5" s="1"/>
  <c r="T89" i="5"/>
  <c r="T137" i="5" s="1"/>
  <c r="V89" i="5"/>
  <c r="V137" i="5" s="1"/>
  <c r="X89" i="5"/>
  <c r="X137" i="5" s="1"/>
  <c r="Z89" i="5"/>
  <c r="Z137" i="5" s="1"/>
  <c r="AB89" i="5"/>
  <c r="AB137" i="5" s="1"/>
  <c r="AD89" i="5"/>
  <c r="AD137" i="5" s="1"/>
  <c r="AF89" i="5"/>
  <c r="AF137" i="5" s="1"/>
  <c r="AH89" i="5"/>
  <c r="AH137" i="5" s="1"/>
  <c r="AJ89" i="5"/>
  <c r="AJ137" i="5" s="1"/>
  <c r="F90" i="5"/>
  <c r="H90" i="5"/>
  <c r="H138" i="5" s="1"/>
  <c r="J90" i="5"/>
  <c r="J138" i="5" s="1"/>
  <c r="L90" i="5"/>
  <c r="L138" i="5" s="1"/>
  <c r="N90" i="5"/>
  <c r="N138" i="5" s="1"/>
  <c r="P90" i="5"/>
  <c r="P138" i="5" s="1"/>
  <c r="R90" i="5"/>
  <c r="R138" i="5" s="1"/>
  <c r="T90" i="5"/>
  <c r="T138" i="5" s="1"/>
  <c r="V90" i="5"/>
  <c r="V138" i="5" s="1"/>
  <c r="X90" i="5"/>
  <c r="X138" i="5" s="1"/>
  <c r="Z90" i="5"/>
  <c r="Z138" i="5" s="1"/>
  <c r="AB90" i="5"/>
  <c r="AB138" i="5" s="1"/>
  <c r="AD90" i="5"/>
  <c r="AD138" i="5" s="1"/>
  <c r="AF90" i="5"/>
  <c r="AF138" i="5" s="1"/>
  <c r="AH90" i="5"/>
  <c r="AH138" i="5" s="1"/>
  <c r="AJ90" i="5"/>
  <c r="AJ138" i="5" s="1"/>
  <c r="F91" i="5"/>
  <c r="F139" i="5" s="1"/>
  <c r="H91" i="5"/>
  <c r="H139" i="5" s="1"/>
  <c r="J91" i="5"/>
  <c r="J139" i="5" s="1"/>
  <c r="L91" i="5"/>
  <c r="L139" i="5" s="1"/>
  <c r="N91" i="5"/>
  <c r="N139" i="5" s="1"/>
  <c r="P91" i="5"/>
  <c r="P139" i="5" s="1"/>
  <c r="R91" i="5"/>
  <c r="R139" i="5" s="1"/>
  <c r="T91" i="5"/>
  <c r="T139" i="5" s="1"/>
  <c r="V91" i="5"/>
  <c r="V139" i="5" s="1"/>
  <c r="X91" i="5"/>
  <c r="X139" i="5" s="1"/>
  <c r="Z91" i="5"/>
  <c r="Z139" i="5" s="1"/>
  <c r="AB91" i="5"/>
  <c r="AB139" i="5" s="1"/>
  <c r="AD91" i="5"/>
  <c r="AD139" i="5" s="1"/>
  <c r="AF91" i="5"/>
  <c r="AF139" i="5" s="1"/>
  <c r="AH91" i="5"/>
  <c r="AH139" i="5" s="1"/>
  <c r="AJ91" i="5"/>
  <c r="AJ139" i="5" s="1"/>
  <c r="F92" i="5"/>
  <c r="F140" i="5" s="1"/>
  <c r="H92" i="5"/>
  <c r="H140" i="5" s="1"/>
  <c r="J92" i="5"/>
  <c r="J140" i="5" s="1"/>
  <c r="L92" i="5"/>
  <c r="L140" i="5" s="1"/>
  <c r="N92" i="5"/>
  <c r="N140" i="5" s="1"/>
  <c r="P92" i="5"/>
  <c r="P140" i="5" s="1"/>
  <c r="R92" i="5"/>
  <c r="R140" i="5" s="1"/>
  <c r="T92" i="5"/>
  <c r="T140" i="5" s="1"/>
  <c r="V92" i="5"/>
  <c r="V140" i="5" s="1"/>
  <c r="X92" i="5"/>
  <c r="X140" i="5" s="1"/>
  <c r="Z92" i="5"/>
  <c r="Z140" i="5" s="1"/>
  <c r="AB92" i="5"/>
  <c r="AB140" i="5" s="1"/>
  <c r="AD92" i="5"/>
  <c r="AD140" i="5" s="1"/>
  <c r="AF92" i="5"/>
  <c r="AF140" i="5" s="1"/>
  <c r="AH92" i="5"/>
  <c r="AH140" i="5" s="1"/>
  <c r="AJ92" i="5"/>
  <c r="AJ140" i="5" s="1"/>
  <c r="F93" i="5"/>
  <c r="F141" i="5" s="1"/>
  <c r="H93" i="5"/>
  <c r="H141" i="5" s="1"/>
  <c r="J93" i="5"/>
  <c r="J141" i="5" s="1"/>
  <c r="L93" i="5"/>
  <c r="L141" i="5" s="1"/>
  <c r="N93" i="5"/>
  <c r="N141" i="5" s="1"/>
  <c r="P93" i="5"/>
  <c r="P141" i="5" s="1"/>
  <c r="R93" i="5"/>
  <c r="R141" i="5" s="1"/>
  <c r="T93" i="5"/>
  <c r="T141" i="5" s="1"/>
  <c r="V93" i="5"/>
  <c r="V141" i="5" s="1"/>
  <c r="X93" i="5"/>
  <c r="X141" i="5" s="1"/>
  <c r="Z93" i="5"/>
  <c r="Z141" i="5" s="1"/>
  <c r="AB93" i="5"/>
  <c r="AB141" i="5" s="1"/>
  <c r="AD93" i="5"/>
  <c r="AD141" i="5" s="1"/>
  <c r="AF93" i="5"/>
  <c r="AF141" i="5" s="1"/>
  <c r="AH93" i="5"/>
  <c r="AH141" i="5" s="1"/>
  <c r="AJ93" i="5"/>
  <c r="AJ141" i="5" s="1"/>
  <c r="F94" i="5"/>
  <c r="F142" i="5" s="1"/>
  <c r="H94" i="5"/>
  <c r="H142" i="5" s="1"/>
  <c r="J94" i="5"/>
  <c r="J142" i="5" s="1"/>
  <c r="L94" i="5"/>
  <c r="L142" i="5" s="1"/>
  <c r="N94" i="5"/>
  <c r="N142" i="5" s="1"/>
  <c r="P94" i="5"/>
  <c r="P142" i="5" s="1"/>
  <c r="R94" i="5"/>
  <c r="R142" i="5" s="1"/>
  <c r="T94" i="5"/>
  <c r="T142" i="5" s="1"/>
  <c r="V94" i="5"/>
  <c r="V142" i="5" s="1"/>
  <c r="X94" i="5"/>
  <c r="X142" i="5" s="1"/>
  <c r="Z94" i="5"/>
  <c r="Z142" i="5" s="1"/>
  <c r="AB94" i="5"/>
  <c r="AB142" i="5" s="1"/>
  <c r="AD94" i="5"/>
  <c r="AD142" i="5" s="1"/>
  <c r="AF94" i="5"/>
  <c r="AF142" i="5" s="1"/>
  <c r="AH94" i="5"/>
  <c r="AH142" i="5" s="1"/>
  <c r="AJ94" i="5"/>
  <c r="AJ142" i="5" s="1"/>
  <c r="F95" i="5"/>
  <c r="F143" i="5" s="1"/>
  <c r="H95" i="5"/>
  <c r="H143" i="5" s="1"/>
  <c r="J95" i="5"/>
  <c r="J143" i="5" s="1"/>
  <c r="L95" i="5"/>
  <c r="L143" i="5" s="1"/>
  <c r="N95" i="5"/>
  <c r="N143" i="5" s="1"/>
  <c r="P95" i="5"/>
  <c r="P143" i="5" s="1"/>
  <c r="R95" i="5"/>
  <c r="R143" i="5" s="1"/>
  <c r="T95" i="5"/>
  <c r="T143" i="5" s="1"/>
  <c r="V95" i="5"/>
  <c r="V143" i="5" s="1"/>
  <c r="X95" i="5"/>
  <c r="X143" i="5" s="1"/>
  <c r="Z95" i="5"/>
  <c r="Z143" i="5" s="1"/>
  <c r="AB95" i="5"/>
  <c r="AB143" i="5" s="1"/>
  <c r="AD95" i="5"/>
  <c r="AD143" i="5" s="1"/>
  <c r="AF95" i="5"/>
  <c r="AF143" i="5" s="1"/>
  <c r="AH95" i="5"/>
  <c r="AH143" i="5" s="1"/>
  <c r="AJ95" i="5"/>
  <c r="AJ143" i="5" s="1"/>
  <c r="F96" i="5"/>
  <c r="F144" i="5" s="1"/>
  <c r="H96" i="5"/>
  <c r="H144" i="5" s="1"/>
  <c r="J96" i="5"/>
  <c r="J144" i="5" s="1"/>
  <c r="L96" i="5"/>
  <c r="L144" i="5" s="1"/>
  <c r="N96" i="5"/>
  <c r="N144" i="5" s="1"/>
  <c r="P96" i="5"/>
  <c r="P144" i="5" s="1"/>
  <c r="R96" i="5"/>
  <c r="R144" i="5" s="1"/>
  <c r="T96" i="5"/>
  <c r="T144" i="5" s="1"/>
  <c r="V96" i="5"/>
  <c r="V144" i="5" s="1"/>
  <c r="X96" i="5"/>
  <c r="X144" i="5" s="1"/>
  <c r="Z96" i="5"/>
  <c r="Z144" i="5" s="1"/>
  <c r="AB96" i="5"/>
  <c r="AB144" i="5" s="1"/>
  <c r="AD96" i="5"/>
  <c r="AD144" i="5" s="1"/>
  <c r="AF96" i="5"/>
  <c r="AF144" i="5" s="1"/>
  <c r="AH96" i="5"/>
  <c r="AH144" i="5" s="1"/>
  <c r="AJ96" i="5"/>
  <c r="AJ144" i="5" s="1"/>
  <c r="F97" i="5"/>
  <c r="H97" i="5"/>
  <c r="H145" i="5" s="1"/>
  <c r="J97" i="5"/>
  <c r="J145" i="5" s="1"/>
  <c r="L97" i="5"/>
  <c r="L145" i="5" s="1"/>
  <c r="N97" i="5"/>
  <c r="N145" i="5" s="1"/>
  <c r="P97" i="5"/>
  <c r="P145" i="5" s="1"/>
  <c r="R97" i="5"/>
  <c r="R145" i="5" s="1"/>
  <c r="T97" i="5"/>
  <c r="V97" i="5"/>
  <c r="X97" i="5"/>
  <c r="X145" i="5" s="1"/>
  <c r="Z97" i="5"/>
  <c r="AB97" i="5"/>
  <c r="AB145" i="5" s="1"/>
  <c r="AD97" i="5"/>
  <c r="AD145" i="5" s="1"/>
  <c r="AF97" i="5"/>
  <c r="AF145" i="5" s="1"/>
  <c r="AH97" i="5"/>
  <c r="AH145" i="5" s="1"/>
  <c r="D86" i="5"/>
  <c r="D87" i="5"/>
  <c r="D88" i="5"/>
  <c r="D89" i="5"/>
  <c r="D90" i="5"/>
  <c r="D91" i="5"/>
  <c r="D139" i="5" s="1"/>
  <c r="D92" i="5"/>
  <c r="D140" i="5" s="1"/>
  <c r="D93" i="5"/>
  <c r="D141" i="5" s="1"/>
  <c r="D94" i="5"/>
  <c r="D142" i="5" s="1"/>
  <c r="D95" i="5"/>
  <c r="D143" i="5" s="1"/>
  <c r="D96" i="5"/>
  <c r="D144" i="5" s="1"/>
  <c r="D97" i="5"/>
  <c r="D145" i="5" s="1"/>
  <c r="B87" i="5"/>
  <c r="B88" i="5"/>
  <c r="B89" i="5"/>
  <c r="B90" i="5"/>
  <c r="B91" i="5"/>
  <c r="B139" i="5" s="1"/>
  <c r="B92" i="5"/>
  <c r="B140" i="5" s="1"/>
  <c r="B93" i="5"/>
  <c r="B141" i="5" s="1"/>
  <c r="B94" i="5"/>
  <c r="B142" i="5" s="1"/>
  <c r="B95" i="5"/>
  <c r="B143" i="5" s="1"/>
  <c r="B96" i="5"/>
  <c r="B144" i="5" s="1"/>
  <c r="B97" i="5"/>
  <c r="B145" i="5" s="1"/>
  <c r="M376" i="5" l="1"/>
  <c r="L376" i="5"/>
  <c r="K376" i="5"/>
  <c r="I376" i="5"/>
  <c r="H376" i="5"/>
  <c r="G376" i="5"/>
  <c r="F376" i="5"/>
  <c r="E376" i="5"/>
  <c r="D376" i="5"/>
  <c r="J376" i="5"/>
  <c r="C376" i="5"/>
  <c r="Z327" i="5"/>
  <c r="B364" i="5"/>
  <c r="B376" i="5" s="1"/>
  <c r="B291" i="5"/>
  <c r="F98" i="5"/>
  <c r="F145" i="5"/>
  <c r="F146" i="5" s="1"/>
  <c r="V98" i="5"/>
  <c r="V145" i="5"/>
  <c r="T98" i="5"/>
  <c r="T145" i="5"/>
  <c r="T146" i="5" s="1"/>
  <c r="AJ134" i="5"/>
  <c r="AJ146" i="5" s="1"/>
  <c r="AJ98" i="5"/>
  <c r="Z98" i="5"/>
  <c r="Z145" i="5"/>
  <c r="Z146" i="5" s="1"/>
  <c r="B147" i="6"/>
  <c r="D36" i="6"/>
  <c r="AI18" i="6"/>
  <c r="B36" i="6"/>
  <c r="AF18" i="6"/>
  <c r="B99" i="6"/>
  <c r="B84" i="6"/>
  <c r="D99" i="6"/>
  <c r="AF69" i="6"/>
  <c r="D48" i="6"/>
  <c r="AI69" i="6"/>
  <c r="B48" i="6"/>
  <c r="D33" i="6"/>
  <c r="B33" i="6"/>
  <c r="AF327" i="5"/>
  <c r="H98" i="5"/>
  <c r="AC327" i="5"/>
  <c r="AE327" i="5"/>
  <c r="D275" i="5"/>
  <c r="T275" i="5"/>
  <c r="AK327" i="5"/>
  <c r="AA327" i="5"/>
  <c r="AJ327" i="5"/>
  <c r="AB327" i="5"/>
  <c r="AD327" i="5"/>
  <c r="AH327" i="5"/>
  <c r="AI327" i="5"/>
  <c r="P275" i="5"/>
  <c r="AF275" i="5"/>
  <c r="AJ291" i="5"/>
  <c r="T291" i="5"/>
  <c r="D291" i="5"/>
  <c r="AG327" i="5"/>
  <c r="AH291" i="5"/>
  <c r="R291" i="5"/>
  <c r="AF291" i="5"/>
  <c r="P291" i="5"/>
  <c r="AD291" i="5"/>
  <c r="Z291" i="5"/>
  <c r="J291" i="5"/>
  <c r="N291" i="5"/>
  <c r="X291" i="5"/>
  <c r="H291" i="5"/>
  <c r="F291" i="5"/>
  <c r="V291" i="5"/>
  <c r="H275" i="5"/>
  <c r="X275" i="5"/>
  <c r="J275" i="5"/>
  <c r="Z275" i="5"/>
  <c r="L275" i="5"/>
  <c r="AB275" i="5"/>
  <c r="L291" i="5"/>
  <c r="AB291" i="5"/>
  <c r="N275" i="5"/>
  <c r="AD275" i="5"/>
  <c r="AJ243" i="5"/>
  <c r="T243" i="5"/>
  <c r="D243" i="5"/>
  <c r="V243" i="5"/>
  <c r="F243" i="5"/>
  <c r="X243" i="5"/>
  <c r="H243" i="5"/>
  <c r="Z243" i="5"/>
  <c r="R275" i="5"/>
  <c r="AH275" i="5"/>
  <c r="J98" i="5"/>
  <c r="B243" i="5"/>
  <c r="J243" i="5"/>
  <c r="AH130" i="5"/>
  <c r="L98" i="5"/>
  <c r="L243" i="5"/>
  <c r="R243" i="5"/>
  <c r="P243" i="5"/>
  <c r="AD130" i="5"/>
  <c r="AH98" i="5"/>
  <c r="R98" i="5"/>
  <c r="N243" i="5"/>
  <c r="AH243" i="5"/>
  <c r="AB130" i="5"/>
  <c r="AB243" i="5"/>
  <c r="AF243" i="5"/>
  <c r="N130" i="5"/>
  <c r="AD243" i="5"/>
  <c r="L130" i="5"/>
  <c r="AJ130" i="5"/>
  <c r="T130" i="5"/>
  <c r="AF130" i="5"/>
  <c r="P130" i="5"/>
  <c r="AD146" i="5"/>
  <c r="N98" i="5"/>
  <c r="V130" i="5"/>
  <c r="X130" i="5"/>
  <c r="H130" i="5"/>
  <c r="Z130" i="5"/>
  <c r="J130" i="5"/>
  <c r="P98" i="5"/>
  <c r="N146" i="5"/>
  <c r="R130" i="5"/>
  <c r="AB146" i="5"/>
  <c r="J146" i="5"/>
  <c r="H146" i="5"/>
  <c r="V146" i="5"/>
  <c r="D146" i="5"/>
  <c r="AH146" i="5"/>
  <c r="R146" i="5"/>
  <c r="AF146" i="5"/>
  <c r="P146" i="5"/>
  <c r="L146" i="5"/>
  <c r="X146" i="5"/>
  <c r="X98" i="5"/>
  <c r="AB98" i="5"/>
  <c r="AF98" i="5"/>
  <c r="AD98" i="5"/>
  <c r="D98" i="5"/>
  <c r="B98" i="5" l="1"/>
  <c r="B146" i="5"/>
  <c r="AA29" i="8" l="1"/>
  <c r="Z29" i="8"/>
  <c r="Y29" i="8"/>
  <c r="X29" i="8"/>
  <c r="W29" i="8"/>
  <c r="V29" i="8"/>
  <c r="U29" i="8"/>
  <c r="T29" i="8"/>
  <c r="S29" i="8"/>
  <c r="R29" i="8"/>
  <c r="Q29" i="8"/>
  <c r="P29" i="8"/>
  <c r="M29" i="8"/>
  <c r="L29" i="8"/>
  <c r="K29" i="8"/>
  <c r="J29" i="8"/>
  <c r="I29" i="8"/>
  <c r="H29" i="8"/>
  <c r="G29" i="8"/>
  <c r="F29" i="8"/>
  <c r="E29" i="8"/>
  <c r="D29" i="8"/>
  <c r="C29" i="8"/>
  <c r="B29" i="8"/>
  <c r="AA15" i="8"/>
  <c r="Z15" i="8"/>
  <c r="Y15" i="8"/>
  <c r="X15" i="8"/>
  <c r="W15" i="8"/>
  <c r="V15" i="8"/>
  <c r="U15" i="8"/>
  <c r="T15" i="8"/>
  <c r="S15" i="8"/>
  <c r="R15" i="8"/>
  <c r="Q15" i="8"/>
  <c r="P15" i="8"/>
  <c r="M15" i="8"/>
  <c r="L15" i="8"/>
  <c r="K15" i="8"/>
  <c r="J15" i="8"/>
  <c r="I15" i="8"/>
  <c r="H15" i="8"/>
  <c r="G15" i="8"/>
  <c r="F15" i="8"/>
  <c r="E15" i="8"/>
  <c r="D15" i="8"/>
  <c r="C15" i="8"/>
  <c r="B15" i="8"/>
  <c r="AA127" i="7"/>
  <c r="Z127" i="7"/>
  <c r="Y127" i="7"/>
  <c r="X127" i="7"/>
  <c r="W127" i="7"/>
  <c r="V127" i="7"/>
  <c r="U127" i="7"/>
  <c r="T127" i="7"/>
  <c r="S127" i="7"/>
  <c r="R127" i="7"/>
  <c r="Q127" i="7"/>
  <c r="P127" i="7"/>
  <c r="M127" i="7"/>
  <c r="L127" i="7"/>
  <c r="K127" i="7"/>
  <c r="J127" i="7"/>
  <c r="I127" i="7"/>
  <c r="H127" i="7"/>
  <c r="G127" i="7"/>
  <c r="F127" i="7"/>
  <c r="E127" i="7"/>
  <c r="D127" i="7"/>
  <c r="C127" i="7"/>
  <c r="B127" i="7"/>
  <c r="AA113" i="7"/>
  <c r="Z113" i="7"/>
  <c r="Y113" i="7"/>
  <c r="X113" i="7"/>
  <c r="W113" i="7"/>
  <c r="V113" i="7"/>
  <c r="U113" i="7"/>
  <c r="T113" i="7"/>
  <c r="S113" i="7"/>
  <c r="R113" i="7"/>
  <c r="Q113" i="7"/>
  <c r="L113" i="7"/>
  <c r="K113" i="7"/>
  <c r="J113" i="7"/>
  <c r="I113" i="7"/>
  <c r="H113" i="7"/>
  <c r="G113" i="7"/>
  <c r="F113" i="7"/>
  <c r="E113" i="7"/>
  <c r="D113" i="7"/>
  <c r="C113" i="7"/>
  <c r="B113" i="7"/>
  <c r="AA99" i="7"/>
  <c r="Z99" i="7"/>
  <c r="Y99" i="7"/>
  <c r="X99" i="7"/>
  <c r="W99" i="7"/>
  <c r="V99" i="7"/>
  <c r="U99" i="7"/>
  <c r="T99" i="7"/>
  <c r="S99" i="7"/>
  <c r="R99" i="7"/>
  <c r="Q99" i="7"/>
  <c r="P99" i="7"/>
  <c r="M99" i="7"/>
  <c r="L99" i="7"/>
  <c r="K99" i="7"/>
  <c r="J99" i="7"/>
  <c r="I99" i="7"/>
  <c r="H99" i="7"/>
  <c r="G99" i="7"/>
  <c r="F99" i="7"/>
  <c r="E99" i="7"/>
  <c r="D99" i="7"/>
  <c r="C99" i="7"/>
  <c r="AA85" i="7"/>
  <c r="Z85" i="7"/>
  <c r="Y85" i="7"/>
  <c r="X85" i="7"/>
  <c r="W85" i="7"/>
  <c r="V85" i="7"/>
  <c r="U85" i="7"/>
  <c r="T85" i="7"/>
  <c r="S85" i="7"/>
  <c r="R85" i="7"/>
  <c r="Q85" i="7"/>
  <c r="P85" i="7"/>
  <c r="M85" i="7"/>
  <c r="L85" i="7"/>
  <c r="K85" i="7"/>
  <c r="J85" i="7"/>
  <c r="I85" i="7"/>
  <c r="H85" i="7"/>
  <c r="G85" i="7"/>
  <c r="F85" i="7"/>
  <c r="E85" i="7"/>
  <c r="D85" i="7"/>
  <c r="C85" i="7"/>
  <c r="B85" i="7"/>
  <c r="AA71" i="7"/>
  <c r="Z71" i="7"/>
  <c r="Y71" i="7"/>
  <c r="X71" i="7"/>
  <c r="W71" i="7"/>
  <c r="V71" i="7"/>
  <c r="U71" i="7"/>
  <c r="T71" i="7"/>
  <c r="S71" i="7"/>
  <c r="R71" i="7"/>
  <c r="Q71" i="7"/>
  <c r="P71" i="7"/>
  <c r="M71" i="7"/>
  <c r="L71" i="7"/>
  <c r="K71" i="7"/>
  <c r="J71" i="7"/>
  <c r="I71" i="7"/>
  <c r="H71" i="7"/>
  <c r="G71" i="7"/>
  <c r="F71" i="7"/>
  <c r="E71" i="7"/>
  <c r="D71" i="7"/>
  <c r="C71" i="7"/>
  <c r="B71" i="7"/>
  <c r="AA57" i="7"/>
  <c r="Z57" i="7"/>
  <c r="Y57" i="7"/>
  <c r="X57" i="7"/>
  <c r="W57" i="7"/>
  <c r="V57" i="7"/>
  <c r="U57" i="7"/>
  <c r="T57" i="7"/>
  <c r="S57" i="7"/>
  <c r="R57" i="7"/>
  <c r="Q57" i="7"/>
  <c r="P57" i="7"/>
  <c r="M57" i="7"/>
  <c r="L57" i="7"/>
  <c r="K57" i="7"/>
  <c r="J57" i="7"/>
  <c r="I57" i="7"/>
  <c r="H57" i="7"/>
  <c r="G57" i="7"/>
  <c r="F57" i="7"/>
  <c r="E57" i="7"/>
  <c r="D57" i="7"/>
  <c r="C57" i="7"/>
  <c r="B57" i="7"/>
  <c r="AA43" i="7"/>
  <c r="Z43" i="7"/>
  <c r="Y43" i="7"/>
  <c r="X43" i="7"/>
  <c r="W43" i="7"/>
  <c r="V43" i="7"/>
  <c r="U43" i="7"/>
  <c r="T43" i="7"/>
  <c r="S43" i="7"/>
  <c r="R43" i="7"/>
  <c r="Q43" i="7"/>
  <c r="P43" i="7"/>
  <c r="M43" i="7"/>
  <c r="L43" i="7"/>
  <c r="K43" i="7"/>
  <c r="J43" i="7"/>
  <c r="I43" i="7"/>
  <c r="H43" i="7"/>
  <c r="G43" i="7"/>
  <c r="F43" i="7"/>
  <c r="E43" i="7"/>
  <c r="D43" i="7"/>
  <c r="C43" i="7"/>
  <c r="B43" i="7"/>
  <c r="AA29" i="7"/>
  <c r="Z29" i="7"/>
  <c r="Y29" i="7"/>
  <c r="X29" i="7"/>
  <c r="W29" i="7"/>
  <c r="V29" i="7"/>
  <c r="U29" i="7"/>
  <c r="T29" i="7"/>
  <c r="S29" i="7"/>
  <c r="R29" i="7"/>
  <c r="Q29" i="7"/>
  <c r="P29" i="7"/>
  <c r="M29" i="7"/>
  <c r="L29" i="7"/>
  <c r="K29" i="7"/>
  <c r="J29" i="7"/>
  <c r="I29" i="7"/>
  <c r="H29" i="7"/>
  <c r="G29" i="7"/>
  <c r="F29" i="7"/>
  <c r="E29" i="7"/>
  <c r="D29" i="7"/>
  <c r="C29" i="7"/>
  <c r="B29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A15" i="7"/>
  <c r="Z15" i="7"/>
  <c r="Y15" i="7"/>
  <c r="X15" i="7"/>
  <c r="W15" i="7"/>
  <c r="V15" i="7"/>
  <c r="U15" i="7"/>
  <c r="T15" i="7"/>
  <c r="S15" i="7"/>
  <c r="R15" i="7"/>
  <c r="Q15" i="7"/>
  <c r="P15" i="7"/>
  <c r="M15" i="7"/>
  <c r="L15" i="7"/>
  <c r="K15" i="7"/>
  <c r="J15" i="7"/>
  <c r="I15" i="7"/>
  <c r="H15" i="7"/>
  <c r="G15" i="7"/>
  <c r="F15" i="7"/>
  <c r="E15" i="7"/>
  <c r="D15" i="7"/>
  <c r="C15" i="7"/>
  <c r="B15" i="7"/>
</calcChain>
</file>

<file path=xl/sharedStrings.xml><?xml version="1.0" encoding="utf-8"?>
<sst xmlns="http://schemas.openxmlformats.org/spreadsheetml/2006/main" count="2396" uniqueCount="154">
  <si>
    <t>44 - Loire Atlantique</t>
  </si>
  <si>
    <t>49 - Maine-et-Loire</t>
  </si>
  <si>
    <t>53 - Mayenne</t>
  </si>
  <si>
    <t>72 - Sarthe</t>
  </si>
  <si>
    <t>85 - Vendée</t>
  </si>
  <si>
    <t>Pays de la Loire</t>
  </si>
  <si>
    <t xml:space="preserve">bio </t>
  </si>
  <si>
    <t>non bio</t>
  </si>
  <si>
    <t>total</t>
  </si>
  <si>
    <t>bio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</si>
  <si>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</si>
  <si>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</si>
  <si>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</si>
  <si>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</si>
  <si>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</si>
  <si>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</si>
  <si>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</si>
  <si>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</si>
  <si>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</si>
  <si>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</si>
  <si>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</si>
  <si>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</si>
  <si>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</t>
  </si>
  <si>
    <t>Mois</t>
  </si>
  <si>
    <t>PDL</t>
  </si>
  <si>
    <t>TB</t>
  </si>
  <si>
    <t>TP</t>
  </si>
  <si>
    <t>Source : Enquête Mensuelle Laitière SSP – FranceAgriMer</t>
  </si>
  <si>
    <t xml:space="preserve">Taux protéique (g/l) </t>
  </si>
  <si>
    <t xml:space="preserve">LIVRAISONS de LAIT de VACHE (litres) </t>
  </si>
  <si>
    <t xml:space="preserve">Taux butyreux (TB)/ Taux protéique (TP) (g/l) </t>
  </si>
  <si>
    <t xml:space="preserve">1 009 </t>
  </si>
  <si>
    <t xml:space="preserve">1 012 </t>
  </si>
  <si>
    <t xml:space="preserve">1 007 </t>
  </si>
  <si>
    <t xml:space="preserve">1 041 </t>
  </si>
  <si>
    <t xml:space="preserve">1 050 </t>
  </si>
  <si>
    <t xml:space="preserve">1 081 </t>
  </si>
  <si>
    <t xml:space="preserve">1 087 </t>
  </si>
  <si>
    <t xml:space="preserve">1 027 </t>
  </si>
  <si>
    <t xml:space="preserve">1 059 </t>
  </si>
  <si>
    <t xml:space="preserve">1 062 </t>
  </si>
  <si>
    <t>Lait de vache, Pays de la Loire</t>
  </si>
  <si>
    <t>Moyenne quinquennale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</si>
  <si>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</si>
  <si>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</si>
  <si>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</si>
  <si>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</si>
  <si>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</si>
  <si>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</si>
  <si>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</si>
  <si>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</si>
  <si>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</si>
  <si>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</si>
  <si>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</si>
  <si>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</si>
  <si>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Moyenne 5 ans</t>
  </si>
  <si>
    <t>Date mise à jour :</t>
  </si>
  <si>
    <t xml:space="preserve">Prix moyen en €/1 000 l (perçu par le producteur, taxes et cotisations déduites, toutes qualités confondues)            </t>
  </si>
  <si>
    <t>Lait de chèvre, Pays de la Loire</t>
  </si>
  <si>
    <t xml:space="preserve">LIVRAISONS de LAIT de CHÈVRE (litres) </t>
  </si>
  <si>
    <t>Date MAJ :</t>
  </si>
  <si>
    <t>Source : Agreste – BDNI</t>
  </si>
  <si>
    <t>Evolution des poids moyens des bovins abattus  -  en Kg</t>
  </si>
  <si>
    <t>Bovins mâles (8 a 24 mois)</t>
  </si>
  <si>
    <t>ANNEE</t>
  </si>
  <si>
    <t>JANV</t>
  </si>
  <si>
    <t>FEV</t>
  </si>
  <si>
    <t>MARS</t>
  </si>
  <si>
    <t>AVRIL</t>
  </si>
  <si>
    <t>MAI</t>
  </si>
  <si>
    <t>JUIN</t>
  </si>
  <si>
    <t>JUILL</t>
  </si>
  <si>
    <t>AOUT</t>
  </si>
  <si>
    <t>SEPT</t>
  </si>
  <si>
    <t>OCT</t>
  </si>
  <si>
    <t>NOV</t>
  </si>
  <si>
    <t>DEC</t>
  </si>
  <si>
    <t>TOTAL</t>
  </si>
  <si>
    <t>Moyenne 2020-2024</t>
  </si>
  <si>
    <t>Bovins mâles (&gt; 24 mois)</t>
  </si>
  <si>
    <t>Total vaches</t>
  </si>
  <si>
    <t>Vaches laitières</t>
  </si>
  <si>
    <t>Vaches allaitantes</t>
  </si>
  <si>
    <t>Génisses (8 mois et +)</t>
  </si>
  <si>
    <t>Total Gros Bovins</t>
  </si>
  <si>
    <t xml:space="preserve"> Veaux (&lt;8 mois)</t>
  </si>
  <si>
    <t>Total Bovins</t>
  </si>
  <si>
    <t>Bovins mâles (de 12 à 24 mois)</t>
  </si>
  <si>
    <t>Jeunes bovins mâles (de 8 à 12 mois)</t>
  </si>
  <si>
    <t>Bovins mâles de plus de 2 ans</t>
  </si>
  <si>
    <t>Genisses 8+</t>
  </si>
  <si>
    <t>Genisses (plus de 24 mois)</t>
  </si>
  <si>
    <t>Genisses (de 12 à 24 mois)</t>
  </si>
  <si>
    <t>Jeunes bovins femelles (de 8 à 12 mois)</t>
  </si>
  <si>
    <t>Total gros bovins</t>
  </si>
  <si>
    <t>Veaux (moins de 8 mois)</t>
  </si>
  <si>
    <t>Total bovin</t>
  </si>
  <si>
    <t>Abattage Bovins, Pays de la Loire</t>
  </si>
  <si>
    <t>Evolution N/N-1</t>
  </si>
  <si>
    <t>Evolution N/MQ</t>
  </si>
  <si>
    <t>Moyenne quinquennale (MQ)</t>
  </si>
  <si>
    <t>Sources et méthodologie</t>
  </si>
  <si>
    <t xml:space="preserve">Prix : </t>
  </si>
  <si>
    <t xml:space="preserve">Prix perçu par le producteur, taxes et cotisations déduites, toutes qualités confondues            </t>
  </si>
  <si>
    <t>Abattages bovins :</t>
  </si>
  <si>
    <t xml:space="preserve">Lait de vache et de chèvre : </t>
  </si>
  <si>
    <t>Source : Agreste – DIFFAGA</t>
  </si>
  <si>
    <t>TOTAL porcins</t>
  </si>
  <si>
    <t>PORCS CHARCUTIERS</t>
  </si>
  <si>
    <t>TOTAL PC</t>
  </si>
  <si>
    <t>Porcs charcutiers</t>
  </si>
  <si>
    <t>Porcs charcutiers + porcelets</t>
  </si>
  <si>
    <t>Total porcins</t>
  </si>
  <si>
    <t>Porcs charcutiers + porcelets + coches et verrats</t>
  </si>
  <si>
    <t>Abattage Porcins (AVEC les têtes et les pieds), Pays de la Loire</t>
  </si>
  <si>
    <t>Total Porcins</t>
  </si>
  <si>
    <t xml:space="preserve">Abattages porcins : </t>
  </si>
  <si>
    <t xml:space="preserve">Date MAJ : </t>
  </si>
  <si>
    <t xml:space="preserve"> poids de carcasses avec têtes et pieds (voir encadré méthodologie et définitions Agreste-Conjoncture animaux de boucherie - porcins février 2017) </t>
  </si>
  <si>
    <t>Poids :</t>
  </si>
  <si>
    <t>Total</t>
  </si>
  <si>
    <t>Moyenne quinquennale MQ)</t>
  </si>
  <si>
    <t>TOTAL ovins</t>
  </si>
  <si>
    <t>Abattage Ovins, Pays de la Loire</t>
  </si>
  <si>
    <t>Evolution des abattages mensuels d’ovins  - en tonnes</t>
  </si>
  <si>
    <t>Total Ovins</t>
  </si>
  <si>
    <t>Evolution des abattages mensuels d’ovins  - en nombre de t^tes</t>
  </si>
  <si>
    <t>Evolution des poids moyens des ovins abattus  -  en Kg</t>
  </si>
  <si>
    <t>Source : Agreste – DIFFABATVOL</t>
  </si>
  <si>
    <t>Gallus</t>
  </si>
  <si>
    <t xml:space="preserve">poulets et coquelets, les coqs et poules de réforme, les chapons et les poulardes </t>
  </si>
  <si>
    <t>Dindes</t>
  </si>
  <si>
    <t>Canards</t>
  </si>
  <si>
    <t>Pintades</t>
  </si>
  <si>
    <t>Abattage Volailles &amp; lapins, Pays de la Loire</t>
  </si>
  <si>
    <t xml:space="preserve">Abattages volailles : </t>
  </si>
  <si>
    <t>Lapins</t>
  </si>
  <si>
    <t>Zone Grand-Ouest (Pays de la Loire, Bretagne, Normandie, Nouvelle Aquitaine, suite secret statistique)</t>
  </si>
  <si>
    <t xml:space="preserve">Source : </t>
  </si>
  <si>
    <t>Enquête Mensuelle Laitière SSP – FranceAgriMer (mois + 2)</t>
  </si>
  <si>
    <t>AGRESTE, BDNI, DIFFAGA</t>
  </si>
  <si>
    <t>AGRESTE, DIFFAGA</t>
  </si>
  <si>
    <t>Agreste – DIFFABATVOL</t>
  </si>
  <si>
    <t>Evolution du nombre abattus - nombre de têtes</t>
  </si>
  <si>
    <t>Evolution des poids moyens -  en Kg</t>
  </si>
  <si>
    <t>Evolution des abattages mensuels  - en tonnes</t>
  </si>
  <si>
    <t>Evolution du nombre abattu - nombre de têtes</t>
  </si>
  <si>
    <t>Evolution des poids moyens - en Kg</t>
  </si>
  <si>
    <t>Evolution des abattages mensuels - en tonnes</t>
  </si>
  <si>
    <t>* 2025 : Fermeture ligne ovine sur la région PdL.</t>
  </si>
  <si>
    <t>MAJ année 2024 en novembre 2025</t>
  </si>
  <si>
    <t xml:space="preserve">Evolution des abattages mensuels - en tonnes </t>
  </si>
  <si>
    <t>sauf Dordogne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</si>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</sst>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F&quot;;&quot; -&quot;0&quot; F&quot;"/>
  </numFmts>
  <fonts count="69">
    <font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sz val="10"/>
      <color theme="1"/>
      <name val="Marianne"/>
      <family val="3"/>
    </font>
    <font>
      <b/>
      <sz val="12"/>
      <color theme="1"/>
      <name val="Marianne"/>
      <family val="3"/>
    </font>
    <font>
      <b/>
      <sz val="10"/>
      <color rgb="FFFF3333"/>
      <name val="Marianne"/>
      <family val="3"/>
    </font>
    <font>
      <b/>
      <sz val="13.5"/>
      <color rgb="FFFFFFFF"/>
      <name val="Marianne"/>
      <family val="3"/>
    </font>
    <font>
      <b/>
      <sz val="10"/>
      <color rgb="FF3333FF"/>
      <name val="Marianne"/>
      <family val="3"/>
    </font>
    <font>
      <b/>
      <sz val="10"/>
      <color theme="1"/>
      <name val="Marianne"/>
      <family val="3"/>
    </font>
    <font>
      <sz val="10"/>
      <color rgb="FFFF3333"/>
      <name val="Marianne"/>
      <family val="3"/>
    </font>
    <font>
      <sz val="10"/>
      <color rgb="FF000000"/>
      <name val="Marianne"/>
      <family val="3"/>
    </font>
    <font>
      <b/>
      <sz val="20"/>
      <color rgb="FF002060"/>
      <name val="Marianne"/>
      <family val="3"/>
    </font>
    <font>
      <sz val="10"/>
      <color theme="9" tint="-0.499984740745262"/>
      <name val="Marianne"/>
      <family val="3"/>
    </font>
    <font>
      <b/>
      <sz val="10"/>
      <color theme="9" tint="-0.499984740745262"/>
      <name val="Marianne"/>
      <family val="3"/>
    </font>
    <font>
      <b/>
      <sz val="12"/>
      <color theme="8" tint="-0.499984740745262"/>
      <name val="Marianne"/>
      <family val="3"/>
    </font>
    <font>
      <b/>
      <sz val="10"/>
      <color theme="8" tint="-0.499984740745262"/>
      <name val="Marianne"/>
      <family val="3"/>
    </font>
    <font>
      <sz val="10"/>
      <color theme="8" tint="-0.499984740745262"/>
      <name val="Marianne"/>
      <family val="3"/>
    </font>
    <font>
      <b/>
      <sz val="25"/>
      <color rgb="FF002060"/>
      <name val="Marianne"/>
      <family val="3"/>
    </font>
    <font>
      <sz val="14"/>
      <color theme="1"/>
      <name val="Marianne"/>
      <family val="3"/>
    </font>
    <font>
      <b/>
      <sz val="10"/>
      <name val="Marianne"/>
      <family val="3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0070C0"/>
      <name val="Trebuchet MS"/>
      <family val="2"/>
    </font>
    <font>
      <sz val="11"/>
      <color rgb="FFFF0000"/>
      <name val="Trebuchet MS"/>
      <family val="2"/>
    </font>
    <font>
      <sz val="11"/>
      <color rgb="FF00B050"/>
      <name val="Trebuchet MS"/>
      <family val="2"/>
    </font>
    <font>
      <sz val="11"/>
      <name val="Trebuchet MS"/>
      <family val="2"/>
    </font>
    <font>
      <b/>
      <sz val="14"/>
      <color rgb="FF0070C0"/>
      <name val="Marianne"/>
      <family val="3"/>
    </font>
    <font>
      <b/>
      <sz val="11"/>
      <color theme="1"/>
      <name val="Marianne"/>
      <family val="3"/>
    </font>
    <font>
      <sz val="11"/>
      <color rgb="FFFF0000"/>
      <name val="Marianne"/>
      <family val="3"/>
    </font>
    <font>
      <sz val="11"/>
      <name val="Marianne"/>
      <family val="3"/>
    </font>
    <font>
      <b/>
      <sz val="16"/>
      <color theme="1"/>
      <name val="Marianne"/>
      <family val="3"/>
    </font>
    <font>
      <sz val="12"/>
      <color theme="1"/>
      <name val="Marianne"/>
      <family val="3"/>
    </font>
    <font>
      <sz val="16"/>
      <color theme="1"/>
      <name val="Marianne"/>
      <family val="3"/>
    </font>
    <font>
      <sz val="11"/>
      <color theme="8" tint="-0.499984740745262"/>
      <name val="Marianne"/>
      <family val="3"/>
    </font>
    <font>
      <sz val="11"/>
      <color theme="8" tint="-0.499984740745262"/>
      <name val="Trebuchet MS"/>
      <family val="2"/>
    </font>
    <font>
      <sz val="11"/>
      <color theme="1" tint="4.9989318521683403E-2"/>
      <name val="Marianne"/>
      <family val="3"/>
    </font>
    <font>
      <sz val="11"/>
      <color theme="1" tint="4.9989318521683403E-2"/>
      <name val="Trebuchet MS"/>
      <family val="2"/>
    </font>
    <font>
      <sz val="11"/>
      <color theme="9" tint="-0.499984740745262"/>
      <name val="Marianne"/>
      <family val="3"/>
    </font>
    <font>
      <sz val="11"/>
      <color theme="9" tint="-0.499984740745262"/>
      <name val="Trebuchet MS"/>
      <family val="2"/>
    </font>
    <font>
      <b/>
      <sz val="11"/>
      <color theme="1" tint="4.9989318521683403E-2"/>
      <name val="Marianne"/>
      <family val="3"/>
    </font>
    <font>
      <b/>
      <sz val="11"/>
      <color theme="8" tint="-0.499984740745262"/>
      <name val="Marianne"/>
      <family val="3"/>
    </font>
    <font>
      <b/>
      <sz val="11"/>
      <color theme="9" tint="-0.499984740745262"/>
      <name val="Marianne"/>
      <family val="3"/>
    </font>
    <font>
      <b/>
      <sz val="11"/>
      <name val="Marianne"/>
      <family val="3"/>
    </font>
    <font>
      <b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name val="Trebuchet MS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Trebuchet MS"/>
      <family val="2"/>
    </font>
    <font>
      <sz val="16"/>
      <color theme="1"/>
      <name val="Calibri"/>
      <family val="2"/>
      <scheme val="minor"/>
    </font>
    <font>
      <sz val="16"/>
      <color theme="1"/>
      <name val="Trebuchet MS"/>
      <family val="2"/>
    </font>
    <font>
      <sz val="10"/>
      <color theme="1"/>
      <name val="Arial1"/>
    </font>
    <font>
      <b/>
      <sz val="20"/>
      <color theme="1"/>
      <name val="Marianne"/>
      <family val="3"/>
    </font>
    <font>
      <b/>
      <sz val="20"/>
      <color theme="9" tint="-0.499984740745262"/>
      <name val="Marianne"/>
      <family val="3"/>
    </font>
    <font>
      <b/>
      <sz val="24"/>
      <color rgb="FF002060"/>
      <name val="Marianne"/>
      <family val="3"/>
    </font>
    <font>
      <b/>
      <sz val="10"/>
      <color rgb="FF002060"/>
      <name val="Marianne"/>
      <family val="3"/>
    </font>
    <font>
      <b/>
      <sz val="20"/>
      <name val="Marianne"/>
      <family val="3"/>
    </font>
    <font>
      <b/>
      <sz val="20"/>
      <color theme="8" tint="-0.499984740745262"/>
      <name val="Marianne"/>
      <family val="3"/>
    </font>
    <font>
      <sz val="20"/>
      <color theme="1"/>
      <name val="Marianne"/>
      <family val="3"/>
    </font>
    <font>
      <i/>
      <sz val="12"/>
      <color rgb="FF000000"/>
      <name val="Trebuchet MS"/>
      <family val="2"/>
    </font>
    <font>
      <sz val="11"/>
      <color rgb="FF0070C0"/>
      <name val="Calibri"/>
      <family val="2"/>
      <scheme val="minor"/>
    </font>
    <font>
      <b/>
      <sz val="12"/>
      <color rgb="FF000000"/>
      <name val="Marianne"/>
      <family val="3"/>
    </font>
    <font>
      <b/>
      <sz val="14"/>
      <color rgb="FF002060"/>
      <name val="Marianne"/>
      <family val="3"/>
    </font>
    <font>
      <b/>
      <sz val="10"/>
      <color rgb="FF000000"/>
      <name val="Marianne"/>
      <family val="3"/>
    </font>
    <font>
      <sz val="11"/>
      <color rgb="FFFF0000"/>
      <name val="Calibri"/>
      <family val="2"/>
      <scheme val="minor"/>
    </font>
    <font>
      <sz val="11"/>
      <color rgb="FF002060"/>
      <name val="Trebuchet MS"/>
      <family val="2"/>
    </font>
    <font>
      <b/>
      <i/>
      <sz val="9"/>
      <name val="Marianne"/>
      <family val="3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indexed="64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rgb="FF002060"/>
      </left>
      <right style="medium">
        <color auto="1"/>
      </right>
      <top style="medium">
        <color rgb="FF002060"/>
      </top>
      <bottom style="medium">
        <color rgb="FF002060"/>
      </bottom>
      <diagonal/>
    </border>
    <border>
      <left style="medium">
        <color theme="8" tint="-0.499984740745262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theme="8" tint="-0.499984740745262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8" tint="-0.499984740745262"/>
      </left>
      <right/>
      <top/>
      <bottom style="medium">
        <color rgb="FF002060"/>
      </bottom>
      <diagonal/>
    </border>
    <border>
      <left/>
      <right style="medium">
        <color theme="8" tint="-0.499984740745262"/>
      </right>
      <top/>
      <bottom style="medium">
        <color rgb="FF002060"/>
      </bottom>
      <diagonal/>
    </border>
    <border>
      <left style="medium">
        <color auto="1"/>
      </left>
      <right/>
      <top style="medium">
        <color rgb="FF002060"/>
      </top>
      <bottom style="medium">
        <color rgb="FF002060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</borders>
  <cellStyleXfs count="3">
    <xf numFmtId="0" fontId="0" fillId="0" borderId="0"/>
    <xf numFmtId="9" fontId="19" fillId="0" borderId="0" applyFont="0" applyFill="0" applyBorder="0" applyAlignment="0" applyProtection="0"/>
    <xf numFmtId="0" fontId="53" fillId="0" borderId="0" applyNumberFormat="0" applyFill="0" applyBorder="0" applyAlignment="0" applyProtection="0"/>
  </cellStyleXfs>
  <cellXfs count="59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vertical="center"/>
    </xf>
    <xf numFmtId="3" fontId="1" fillId="0" borderId="31" xfId="0" applyNumberFormat="1" applyFont="1" applyFill="1" applyBorder="1" applyAlignment="1">
      <alignment horizontal="right" vertical="center"/>
    </xf>
    <xf numFmtId="3" fontId="35" fillId="0" borderId="31" xfId="0" applyNumberFormat="1" applyFont="1" applyFill="1" applyBorder="1" applyAlignment="1">
      <alignment horizontal="right" vertical="center"/>
    </xf>
    <xf numFmtId="3" fontId="1" fillId="4" borderId="31" xfId="0" applyNumberFormat="1" applyFont="1" applyFill="1" applyBorder="1" applyAlignment="1">
      <alignment horizontal="right" vertical="center"/>
    </xf>
    <xf numFmtId="3" fontId="33" fillId="6" borderId="31" xfId="0" applyNumberFormat="1" applyFont="1" applyFill="1" applyBorder="1" applyAlignment="1">
      <alignment horizontal="right" vertical="center"/>
    </xf>
    <xf numFmtId="3" fontId="37" fillId="7" borderId="31" xfId="0" applyNumberFormat="1" applyFont="1" applyFill="1" applyBorder="1" applyAlignment="1">
      <alignment horizontal="right" vertical="center"/>
    </xf>
    <xf numFmtId="3" fontId="1" fillId="0" borderId="33" xfId="0" applyNumberFormat="1" applyFont="1" applyFill="1" applyBorder="1" applyAlignment="1">
      <alignment horizontal="right" vertical="center"/>
    </xf>
    <xf numFmtId="3" fontId="1" fillId="4" borderId="33" xfId="0" applyNumberFormat="1" applyFont="1" applyFill="1" applyBorder="1" applyAlignment="1">
      <alignment horizontal="right" vertical="center"/>
    </xf>
    <xf numFmtId="3" fontId="35" fillId="0" borderId="33" xfId="0" applyNumberFormat="1" applyFont="1" applyFill="1" applyBorder="1" applyAlignment="1">
      <alignment horizontal="right" vertical="center"/>
    </xf>
    <xf numFmtId="3" fontId="33" fillId="6" borderId="33" xfId="0" applyNumberFormat="1" applyFont="1" applyFill="1" applyBorder="1" applyAlignment="1">
      <alignment horizontal="right" vertical="center"/>
    </xf>
    <xf numFmtId="3" fontId="37" fillId="7" borderId="33" xfId="0" applyNumberFormat="1" applyFont="1" applyFill="1" applyBorder="1" applyAlignment="1">
      <alignment horizontal="right" vertical="center"/>
    </xf>
    <xf numFmtId="3" fontId="1" fillId="0" borderId="36" xfId="0" applyNumberFormat="1" applyFont="1" applyFill="1" applyBorder="1" applyAlignment="1">
      <alignment horizontal="right" vertical="center"/>
    </xf>
    <xf numFmtId="3" fontId="1" fillId="4" borderId="36" xfId="0" applyNumberFormat="1" applyFont="1" applyFill="1" applyBorder="1" applyAlignment="1">
      <alignment horizontal="right" vertical="center"/>
    </xf>
    <xf numFmtId="3" fontId="35" fillId="0" borderId="36" xfId="0" applyNumberFormat="1" applyFont="1" applyFill="1" applyBorder="1" applyAlignment="1">
      <alignment horizontal="right" vertical="center"/>
    </xf>
    <xf numFmtId="3" fontId="33" fillId="6" borderId="36" xfId="0" applyNumberFormat="1" applyFont="1" applyFill="1" applyBorder="1" applyAlignment="1">
      <alignment horizontal="right" vertical="center"/>
    </xf>
    <xf numFmtId="3" fontId="37" fillId="7" borderId="36" xfId="0" applyNumberFormat="1" applyFont="1" applyFill="1" applyBorder="1" applyAlignment="1">
      <alignment horizontal="right" vertical="center"/>
    </xf>
    <xf numFmtId="0" fontId="27" fillId="0" borderId="35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39" fillId="0" borderId="35" xfId="0" applyFont="1" applyFill="1" applyBorder="1" applyAlignment="1">
      <alignment horizontal="center" vertical="center"/>
    </xf>
    <xf numFmtId="0" fontId="40" fillId="6" borderId="35" xfId="0" applyFont="1" applyFill="1" applyBorder="1" applyAlignment="1">
      <alignment horizontal="center" vertical="center"/>
    </xf>
    <xf numFmtId="0" fontId="41" fillId="7" borderId="35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10" fontId="29" fillId="5" borderId="31" xfId="0" applyNumberFormat="1" applyFont="1" applyFill="1" applyBorder="1" applyAlignment="1">
      <alignment horizontal="right" vertical="center"/>
    </xf>
    <xf numFmtId="0" fontId="42" fillId="5" borderId="35" xfId="0" applyFont="1" applyFill="1" applyBorder="1" applyAlignment="1">
      <alignment horizontal="center" vertical="center" wrapText="1"/>
    </xf>
    <xf numFmtId="10" fontId="29" fillId="5" borderId="33" xfId="0" applyNumberFormat="1" applyFont="1" applyFill="1" applyBorder="1" applyAlignment="1">
      <alignment horizontal="right" vertical="center"/>
    </xf>
    <xf numFmtId="3" fontId="29" fillId="5" borderId="33" xfId="0" applyNumberFormat="1" applyFont="1" applyFill="1" applyBorder="1" applyAlignment="1">
      <alignment horizontal="right" vertical="center"/>
    </xf>
    <xf numFmtId="0" fontId="2" fillId="0" borderId="0" xfId="0" applyFont="1"/>
    <xf numFmtId="0" fontId="7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3" fontId="2" fillId="5" borderId="0" xfId="0" applyNumberFormat="1" applyFont="1" applyFill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2" fillId="5" borderId="41" xfId="0" applyFont="1" applyFill="1" applyBorder="1" applyAlignment="1">
      <alignment vertical="center"/>
    </xf>
    <xf numFmtId="0" fontId="2" fillId="5" borderId="42" xfId="0" applyFont="1" applyFill="1" applyBorder="1" applyAlignment="1">
      <alignment vertical="center"/>
    </xf>
    <xf numFmtId="0" fontId="2" fillId="5" borderId="46" xfId="0" applyFont="1" applyFill="1" applyBorder="1" applyAlignment="1">
      <alignment vertical="center"/>
    </xf>
    <xf numFmtId="0" fontId="2" fillId="4" borderId="31" xfId="0" applyFont="1" applyFill="1" applyBorder="1" applyAlignment="1">
      <alignment vertical="center"/>
    </xf>
    <xf numFmtId="0" fontId="2" fillId="4" borderId="41" xfId="0" applyFont="1" applyFill="1" applyBorder="1" applyAlignment="1">
      <alignment vertical="center"/>
    </xf>
    <xf numFmtId="0" fontId="2" fillId="4" borderId="42" xfId="0" applyFont="1" applyFill="1" applyBorder="1" applyAlignment="1">
      <alignment vertical="center"/>
    </xf>
    <xf numFmtId="0" fontId="2" fillId="4" borderId="46" xfId="0" applyFont="1" applyFill="1" applyBorder="1" applyAlignment="1">
      <alignment vertical="center"/>
    </xf>
    <xf numFmtId="0" fontId="20" fillId="0" borderId="0" xfId="0" applyFont="1"/>
    <xf numFmtId="0" fontId="44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46" fillId="0" borderId="0" xfId="0" applyFont="1" applyAlignment="1">
      <alignment horizontal="right" vertical="center" wrapText="1"/>
    </xf>
    <xf numFmtId="0" fontId="47" fillId="0" borderId="0" xfId="0" applyFont="1" applyAlignment="1">
      <alignment horizontal="left" vertical="center" wrapText="1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3" fontId="20" fillId="0" borderId="0" xfId="0" applyNumberFormat="1" applyFont="1"/>
    <xf numFmtId="0" fontId="17" fillId="0" borderId="0" xfId="0" applyFont="1" applyFill="1" applyAlignment="1">
      <alignment horizontal="left" vertical="center" wrapText="1"/>
    </xf>
    <xf numFmtId="0" fontId="43" fillId="0" borderId="0" xfId="0" applyFont="1" applyFill="1" applyAlignment="1">
      <alignment horizontal="right" vertical="center"/>
    </xf>
    <xf numFmtId="0" fontId="43" fillId="0" borderId="0" xfId="0" applyFont="1" applyFill="1" applyAlignment="1">
      <alignment horizontal="left" vertical="center"/>
    </xf>
    <xf numFmtId="0" fontId="20" fillId="0" borderId="0" xfId="0" applyFont="1" applyFill="1"/>
    <xf numFmtId="3" fontId="20" fillId="0" borderId="0" xfId="0" applyNumberFormat="1" applyFont="1" applyFill="1" applyAlignment="1">
      <alignment horizontal="right"/>
    </xf>
    <xf numFmtId="2" fontId="20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right"/>
    </xf>
    <xf numFmtId="0" fontId="25" fillId="0" borderId="0" xfId="0" applyFont="1" applyFill="1" applyAlignment="1" applyProtection="1">
      <alignment wrapText="1"/>
      <protection locked="0"/>
    </xf>
    <xf numFmtId="0" fontId="20" fillId="0" borderId="0" xfId="0" applyFont="1" applyFill="1" applyAlignment="1">
      <alignment wrapText="1"/>
    </xf>
    <xf numFmtId="0" fontId="25" fillId="0" borderId="0" xfId="0" applyFont="1" applyFill="1" applyProtection="1">
      <protection locked="0"/>
    </xf>
    <xf numFmtId="0" fontId="20" fillId="0" borderId="0" xfId="0" applyFont="1" applyFill="1" applyProtection="1">
      <protection locked="0"/>
    </xf>
    <xf numFmtId="0" fontId="22" fillId="0" borderId="0" xfId="0" applyFont="1" applyFill="1" applyProtection="1">
      <protection locked="0"/>
    </xf>
    <xf numFmtId="0" fontId="22" fillId="0" borderId="0" xfId="0" applyFont="1" applyFill="1"/>
    <xf numFmtId="0" fontId="24" fillId="0" borderId="0" xfId="0" applyFont="1" applyFill="1"/>
    <xf numFmtId="0" fontId="23" fillId="0" borderId="0" xfId="0" applyFont="1" applyFill="1" applyProtection="1">
      <protection locked="0"/>
    </xf>
    <xf numFmtId="0" fontId="23" fillId="0" borderId="0" xfId="0" applyFont="1" applyFill="1"/>
    <xf numFmtId="0" fontId="25" fillId="0" borderId="0" xfId="0" applyFont="1" applyFill="1" applyAlignment="1" applyProtection="1">
      <alignment horizontal="center"/>
      <protection locked="0"/>
    </xf>
    <xf numFmtId="3" fontId="25" fillId="0" borderId="0" xfId="0" applyNumberFormat="1" applyFont="1" applyFill="1" applyProtection="1">
      <protection locked="0"/>
    </xf>
    <xf numFmtId="1" fontId="25" fillId="0" borderId="0" xfId="0" applyNumberFormat="1" applyFont="1" applyFill="1" applyProtection="1">
      <protection locked="0"/>
    </xf>
    <xf numFmtId="164" fontId="48" fillId="0" borderId="0" xfId="0" applyNumberFormat="1" applyFont="1" applyFill="1" applyProtection="1">
      <protection locked="0"/>
    </xf>
    <xf numFmtId="0" fontId="45" fillId="0" borderId="0" xfId="0" applyFont="1" applyFill="1" applyAlignment="1">
      <alignment horizontal="left" vertical="center" wrapText="1"/>
    </xf>
    <xf numFmtId="0" fontId="44" fillId="0" borderId="0" xfId="0" applyFont="1" applyFill="1" applyAlignment="1">
      <alignment horizontal="left" vertical="center" wrapText="1"/>
    </xf>
    <xf numFmtId="0" fontId="46" fillId="0" borderId="0" xfId="0" applyFont="1" applyFill="1" applyAlignment="1">
      <alignment horizontal="right" vertical="center" wrapText="1"/>
    </xf>
    <xf numFmtId="3" fontId="20" fillId="0" borderId="0" xfId="0" applyNumberFormat="1" applyFont="1" applyFill="1"/>
    <xf numFmtId="0" fontId="2" fillId="0" borderId="31" xfId="0" applyFont="1" applyFill="1" applyBorder="1" applyAlignment="1">
      <alignment vertical="center"/>
    </xf>
    <xf numFmtId="0" fontId="6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0" fontId="29" fillId="5" borderId="36" xfId="0" applyNumberFormat="1" applyFont="1" applyFill="1" applyBorder="1" applyAlignment="1">
      <alignment horizontal="right" vertical="center"/>
    </xf>
    <xf numFmtId="0" fontId="16" fillId="0" borderId="0" xfId="0" applyFont="1" applyFill="1" applyAlignment="1" applyProtection="1">
      <alignment vertical="center"/>
    </xf>
    <xf numFmtId="0" fontId="20" fillId="0" borderId="0" xfId="0" applyFont="1" applyProtection="1"/>
    <xf numFmtId="14" fontId="43" fillId="0" borderId="0" xfId="0" applyNumberFormat="1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3" fillId="0" borderId="0" xfId="0" applyFont="1" applyAlignment="1" applyProtection="1">
      <alignment horizontal="right" vertical="center"/>
    </xf>
    <xf numFmtId="0" fontId="63" fillId="0" borderId="0" xfId="0" applyFont="1" applyAlignment="1" applyProtection="1">
      <alignment horizontal="right" vertical="center"/>
    </xf>
    <xf numFmtId="0" fontId="0" fillId="0" borderId="0" xfId="0" applyProtection="1"/>
    <xf numFmtId="3" fontId="20" fillId="0" borderId="0" xfId="0" applyNumberFormat="1" applyFont="1" applyProtection="1"/>
    <xf numFmtId="0" fontId="10" fillId="0" borderId="0" xfId="0" applyFont="1" applyFill="1" applyAlignment="1" applyProtection="1">
      <alignment vertical="center"/>
    </xf>
    <xf numFmtId="0" fontId="6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6" fillId="0" borderId="0" xfId="0" applyFont="1" applyFill="1" applyAlignment="1" applyProtection="1">
      <alignment vertical="center"/>
    </xf>
    <xf numFmtId="3" fontId="25" fillId="0" borderId="0" xfId="0" applyNumberFormat="1" applyFont="1" applyAlignment="1" applyProtection="1">
      <alignment horizontal="right"/>
    </xf>
    <xf numFmtId="0" fontId="7" fillId="4" borderId="35" xfId="0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27" fillId="0" borderId="35" xfId="0" applyFont="1" applyFill="1" applyBorder="1" applyAlignment="1" applyProtection="1">
      <alignment horizontal="center" vertical="center"/>
    </xf>
    <xf numFmtId="0" fontId="27" fillId="4" borderId="35" xfId="0" applyFont="1" applyFill="1" applyBorder="1" applyAlignment="1" applyProtection="1">
      <alignment horizontal="center" vertical="center"/>
    </xf>
    <xf numFmtId="0" fontId="39" fillId="0" borderId="35" xfId="0" applyFont="1" applyFill="1" applyBorder="1" applyAlignment="1" applyProtection="1">
      <alignment horizontal="center" vertical="center"/>
    </xf>
    <xf numFmtId="0" fontId="66" fillId="0" borderId="0" xfId="0" applyFont="1" applyAlignment="1" applyProtection="1">
      <alignment vertical="center"/>
    </xf>
    <xf numFmtId="0" fontId="41" fillId="7" borderId="35" xfId="0" applyFont="1" applyFill="1" applyBorder="1" applyAlignment="1" applyProtection="1">
      <alignment horizontal="center" vertical="center" wrapText="1"/>
    </xf>
    <xf numFmtId="3" fontId="37" fillId="7" borderId="31" xfId="0" applyNumberFormat="1" applyFont="1" applyFill="1" applyBorder="1" applyAlignment="1" applyProtection="1">
      <alignment horizontal="right" vertical="center"/>
    </xf>
    <xf numFmtId="0" fontId="40" fillId="6" borderId="35" xfId="0" applyFont="1" applyFill="1" applyBorder="1" applyAlignment="1" applyProtection="1">
      <alignment horizontal="center" vertical="center"/>
    </xf>
    <xf numFmtId="0" fontId="42" fillId="5" borderId="35" xfId="0" applyFont="1" applyFill="1" applyBorder="1" applyAlignment="1" applyProtection="1">
      <alignment horizontal="center" vertical="center" wrapText="1"/>
    </xf>
    <xf numFmtId="10" fontId="29" fillId="5" borderId="31" xfId="0" applyNumberFormat="1" applyFont="1" applyFill="1" applyBorder="1" applyAlignment="1" applyProtection="1">
      <alignment horizontal="right" vertical="center"/>
    </xf>
    <xf numFmtId="3" fontId="20" fillId="0" borderId="0" xfId="0" applyNumberFormat="1" applyFont="1" applyFill="1" applyProtection="1"/>
    <xf numFmtId="0" fontId="0" fillId="0" borderId="0" xfId="0" applyFill="1" applyProtection="1"/>
    <xf numFmtId="0" fontId="62" fillId="0" borderId="0" xfId="0" applyFont="1" applyProtection="1"/>
    <xf numFmtId="0" fontId="64" fillId="0" borderId="0" xfId="0" applyFont="1" applyFill="1" applyAlignment="1" applyProtection="1">
      <alignment vertical="center"/>
    </xf>
    <xf numFmtId="0" fontId="43" fillId="0" borderId="44" xfId="0" applyFont="1" applyFill="1" applyBorder="1" applyAlignment="1" applyProtection="1">
      <alignment horizontal="left" vertical="center" wrapText="1"/>
    </xf>
    <xf numFmtId="0" fontId="62" fillId="0" borderId="0" xfId="0" applyFont="1" applyFill="1" applyProtection="1"/>
    <xf numFmtId="3" fontId="1" fillId="0" borderId="31" xfId="0" applyNumberFormat="1" applyFont="1" applyFill="1" applyBorder="1" applyAlignment="1" applyProtection="1">
      <alignment horizontal="right" vertical="center"/>
      <protection locked="0"/>
    </xf>
    <xf numFmtId="3" fontId="1" fillId="4" borderId="31" xfId="0" applyNumberFormat="1" applyFont="1" applyFill="1" applyBorder="1" applyAlignment="1" applyProtection="1">
      <alignment horizontal="right" vertical="center"/>
      <protection locked="0"/>
    </xf>
    <xf numFmtId="3" fontId="35" fillId="0" borderId="31" xfId="0" applyNumberFormat="1" applyFont="1" applyFill="1" applyBorder="1" applyAlignment="1" applyProtection="1">
      <alignment horizontal="right" vertical="center"/>
      <protection locked="0"/>
    </xf>
    <xf numFmtId="3" fontId="37" fillId="7" borderId="31" xfId="0" applyNumberFormat="1" applyFont="1" applyFill="1" applyBorder="1" applyAlignment="1" applyProtection="1">
      <alignment horizontal="right" vertical="center"/>
      <protection locked="0"/>
    </xf>
    <xf numFmtId="3" fontId="33" fillId="6" borderId="31" xfId="0" applyNumberFormat="1" applyFont="1" applyFill="1" applyBorder="1" applyAlignment="1" applyProtection="1">
      <alignment horizontal="right" vertical="center"/>
      <protection locked="0"/>
    </xf>
    <xf numFmtId="0" fontId="6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56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1" fillId="0" borderId="0" xfId="0" applyFont="1" applyFill="1" applyProtection="1"/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1" fillId="0" borderId="0" xfId="0" applyFont="1" applyProtection="1"/>
    <xf numFmtId="0" fontId="2" fillId="0" borderId="5" xfId="0" applyFont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righ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 wrapText="1"/>
    </xf>
    <xf numFmtId="0" fontId="15" fillId="2" borderId="24" xfId="0" applyFont="1" applyFill="1" applyBorder="1" applyAlignment="1" applyProtection="1">
      <alignment horizontal="left" vertical="center" wrapText="1"/>
    </xf>
    <xf numFmtId="0" fontId="15" fillId="0" borderId="24" xfId="0" applyFont="1" applyBorder="1" applyAlignment="1" applyProtection="1">
      <alignment horizontal="left" vertical="center" wrapText="1"/>
    </xf>
    <xf numFmtId="0" fontId="7" fillId="0" borderId="55" xfId="0" applyFont="1" applyBorder="1" applyAlignment="1" applyProtection="1">
      <alignment horizontal="right" vertical="center" wrapText="1"/>
    </xf>
    <xf numFmtId="0" fontId="5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2" fontId="7" fillId="0" borderId="55" xfId="0" applyNumberFormat="1" applyFont="1" applyBorder="1" applyAlignment="1" applyProtection="1">
      <alignment horizontal="right" vertical="center" wrapText="1"/>
    </xf>
    <xf numFmtId="4" fontId="14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/>
    </xf>
    <xf numFmtId="0" fontId="2" fillId="4" borderId="4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2" fontId="11" fillId="0" borderId="5" xfId="0" applyNumberFormat="1" applyFont="1" applyBorder="1" applyAlignment="1" applyProtection="1">
      <alignment horizontal="center" vertical="center" wrapText="1"/>
    </xf>
    <xf numFmtId="2" fontId="11" fillId="3" borderId="5" xfId="0" applyNumberFormat="1" applyFont="1" applyFill="1" applyBorder="1" applyAlignment="1" applyProtection="1">
      <alignment horizontal="center" vertical="center" wrapText="1"/>
    </xf>
    <xf numFmtId="2" fontId="12" fillId="0" borderId="4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vertical="center" wrapText="1"/>
    </xf>
    <xf numFmtId="0" fontId="15" fillId="2" borderId="23" xfId="0" applyFont="1" applyFill="1" applyBorder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horizontal="right" vertical="center" wrapText="1"/>
    </xf>
    <xf numFmtId="10" fontId="9" fillId="0" borderId="5" xfId="0" applyNumberFormat="1" applyFont="1" applyBorder="1" applyAlignment="1" applyProtection="1">
      <alignment horizontal="center" vertical="center" wrapText="1"/>
    </xf>
    <xf numFmtId="10" fontId="9" fillId="4" borderId="5" xfId="0" applyNumberFormat="1" applyFont="1" applyFill="1" applyBorder="1" applyAlignment="1" applyProtection="1">
      <alignment horizontal="center" vertical="center" wrapText="1"/>
    </xf>
    <xf numFmtId="10" fontId="7" fillId="0" borderId="4" xfId="0" applyNumberFormat="1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2" fontId="15" fillId="0" borderId="24" xfId="0" applyNumberFormat="1" applyFont="1" applyBorder="1" applyAlignment="1" applyProtection="1">
      <alignment horizontal="center" vertical="center" wrapText="1"/>
      <protection locked="0"/>
    </xf>
    <xf numFmtId="2" fontId="15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57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top" wrapText="1"/>
    </xf>
    <xf numFmtId="14" fontId="3" fillId="0" borderId="0" xfId="0" applyNumberFormat="1" applyFon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  <xf numFmtId="0" fontId="60" fillId="0" borderId="0" xfId="0" applyFont="1" applyProtection="1"/>
    <xf numFmtId="0" fontId="7" fillId="0" borderId="4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right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1" fontId="7" fillId="0" borderId="0" xfId="0" applyNumberFormat="1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14" fontId="3" fillId="8" borderId="3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 wrapText="1"/>
    </xf>
    <xf numFmtId="3" fontId="20" fillId="0" borderId="0" xfId="0" applyNumberFormat="1" applyFont="1" applyAlignment="1" applyProtection="1">
      <alignment horizontal="right" vertical="center"/>
    </xf>
    <xf numFmtId="2" fontId="20" fillId="0" borderId="0" xfId="0" applyNumberFormat="1" applyFont="1" applyAlignment="1" applyProtection="1">
      <alignment horizontal="right" vertical="center"/>
    </xf>
    <xf numFmtId="0" fontId="20" fillId="0" borderId="0" xfId="0" applyFont="1" applyAlignment="1" applyProtection="1">
      <alignment horizontal="right" vertical="center"/>
    </xf>
    <xf numFmtId="3" fontId="1" fillId="0" borderId="0" xfId="0" applyNumberFormat="1" applyFont="1" applyFill="1" applyAlignment="1" applyProtection="1">
      <alignment horizontal="right" vertical="center"/>
    </xf>
    <xf numFmtId="0" fontId="20" fillId="5" borderId="0" xfId="0" applyFont="1" applyFill="1" applyAlignment="1" applyProtection="1">
      <alignment horizontal="right" vertical="center"/>
    </xf>
    <xf numFmtId="3" fontId="20" fillId="5" borderId="0" xfId="0" applyNumberFormat="1" applyFont="1" applyFill="1" applyAlignment="1" applyProtection="1">
      <alignment horizontal="right" vertical="center"/>
    </xf>
    <xf numFmtId="3" fontId="27" fillId="0" borderId="0" xfId="0" applyNumberFormat="1" applyFont="1" applyFill="1" applyAlignment="1" applyProtection="1">
      <alignment horizontal="right" vertical="center"/>
    </xf>
    <xf numFmtId="0" fontId="27" fillId="0" borderId="0" xfId="0" applyFont="1" applyFill="1" applyAlignment="1" applyProtection="1">
      <alignment horizontal="right" vertical="center"/>
    </xf>
    <xf numFmtId="0" fontId="26" fillId="5" borderId="0" xfId="0" applyFont="1" applyFill="1" applyAlignment="1" applyProtection="1">
      <alignment vertical="center"/>
    </xf>
    <xf numFmtId="3" fontId="27" fillId="5" borderId="0" xfId="0" applyNumberFormat="1" applyFont="1" applyFill="1" applyAlignment="1" applyProtection="1">
      <alignment horizontal="right" vertical="center"/>
    </xf>
    <xf numFmtId="0" fontId="27" fillId="5" borderId="0" xfId="0" applyFont="1" applyFill="1" applyAlignment="1" applyProtection="1">
      <alignment horizontal="right" vertical="center"/>
    </xf>
    <xf numFmtId="0" fontId="21" fillId="5" borderId="0" xfId="0" applyFont="1" applyFill="1" applyAlignment="1" applyProtection="1">
      <alignment vertical="center"/>
    </xf>
    <xf numFmtId="3" fontId="21" fillId="5" borderId="0" xfId="0" applyNumberFormat="1" applyFont="1" applyFill="1" applyAlignment="1" applyProtection="1">
      <alignment horizontal="right" vertical="center"/>
    </xf>
    <xf numFmtId="2" fontId="21" fillId="0" borderId="0" xfId="0" applyNumberFormat="1" applyFont="1" applyAlignment="1" applyProtection="1">
      <alignment horizontal="right" vertical="center"/>
    </xf>
    <xf numFmtId="0" fontId="21" fillId="0" borderId="0" xfId="0" applyFont="1" applyAlignment="1" applyProtection="1">
      <alignment horizontal="right" vertical="center"/>
    </xf>
    <xf numFmtId="0" fontId="7" fillId="4" borderId="33" xfId="0" applyFont="1" applyFill="1" applyBorder="1" applyAlignment="1" applyProtection="1">
      <alignment horizontal="center" vertical="center" wrapText="1"/>
    </xf>
    <xf numFmtId="0" fontId="7" fillId="4" borderId="36" xfId="0" applyFont="1" applyFill="1" applyBorder="1" applyAlignment="1" applyProtection="1">
      <alignment horizontal="center" vertical="center" wrapText="1"/>
    </xf>
    <xf numFmtId="3" fontId="36" fillId="5" borderId="0" xfId="0" applyNumberFormat="1" applyFont="1" applyFill="1" applyAlignment="1" applyProtection="1">
      <alignment horizontal="right" vertical="center"/>
    </xf>
    <xf numFmtId="2" fontId="36" fillId="0" borderId="0" xfId="0" applyNumberFormat="1" applyFont="1" applyAlignment="1" applyProtection="1">
      <alignment horizontal="right" vertical="center"/>
    </xf>
    <xf numFmtId="0" fontId="36" fillId="0" borderId="0" xfId="0" applyFont="1" applyAlignment="1" applyProtection="1">
      <alignment horizontal="right" vertical="center"/>
    </xf>
    <xf numFmtId="3" fontId="37" fillId="7" borderId="33" xfId="0" applyNumberFormat="1" applyFont="1" applyFill="1" applyBorder="1" applyAlignment="1" applyProtection="1">
      <alignment horizontal="right" vertical="center"/>
    </xf>
    <xf numFmtId="3" fontId="37" fillId="7" borderId="36" xfId="0" applyNumberFormat="1" applyFont="1" applyFill="1" applyBorder="1" applyAlignment="1" applyProtection="1">
      <alignment horizontal="right" vertical="center"/>
    </xf>
    <xf numFmtId="3" fontId="38" fillId="5" borderId="0" xfId="0" applyNumberFormat="1" applyFont="1" applyFill="1" applyAlignment="1" applyProtection="1">
      <alignment horizontal="right" vertical="center"/>
    </xf>
    <xf numFmtId="2" fontId="38" fillId="0" borderId="0" xfId="0" applyNumberFormat="1" applyFont="1" applyAlignment="1" applyProtection="1">
      <alignment horizontal="right" vertical="center"/>
    </xf>
    <xf numFmtId="0" fontId="38" fillId="0" borderId="0" xfId="0" applyFont="1" applyAlignment="1" applyProtection="1">
      <alignment horizontal="right" vertical="center"/>
    </xf>
    <xf numFmtId="2" fontId="34" fillId="0" borderId="0" xfId="0" applyNumberFormat="1" applyFont="1" applyAlignment="1" applyProtection="1">
      <alignment horizontal="right" vertical="center"/>
    </xf>
    <xf numFmtId="0" fontId="34" fillId="0" borderId="0" xfId="0" applyFont="1" applyAlignment="1" applyProtection="1">
      <alignment horizontal="right" vertical="center"/>
    </xf>
    <xf numFmtId="10" fontId="29" fillId="5" borderId="33" xfId="0" applyNumberFormat="1" applyFont="1" applyFill="1" applyBorder="1" applyAlignment="1" applyProtection="1">
      <alignment horizontal="right" vertical="center"/>
    </xf>
    <xf numFmtId="3" fontId="29" fillId="5" borderId="33" xfId="0" applyNumberFormat="1" applyFont="1" applyFill="1" applyBorder="1" applyAlignment="1" applyProtection="1">
      <alignment horizontal="right" vertical="center"/>
    </xf>
    <xf numFmtId="10" fontId="29" fillId="5" borderId="36" xfId="0" applyNumberFormat="1" applyFont="1" applyFill="1" applyBorder="1" applyAlignment="1" applyProtection="1">
      <alignment horizontal="right" vertical="center"/>
    </xf>
    <xf numFmtId="3" fontId="25" fillId="5" borderId="0" xfId="0" applyNumberFormat="1" applyFont="1" applyFill="1" applyAlignment="1" applyProtection="1">
      <alignment horizontal="right" vertical="center"/>
    </xf>
    <xf numFmtId="2" fontId="25" fillId="5" borderId="0" xfId="0" applyNumberFormat="1" applyFont="1" applyFill="1" applyAlignment="1" applyProtection="1">
      <alignment horizontal="right" vertical="center"/>
    </xf>
    <xf numFmtId="0" fontId="25" fillId="5" borderId="0" xfId="0" applyFont="1" applyFill="1" applyAlignment="1" applyProtection="1">
      <alignment horizontal="right" vertical="center"/>
    </xf>
    <xf numFmtId="0" fontId="16" fillId="5" borderId="0" xfId="0" applyFont="1" applyFill="1" applyAlignment="1" applyProtection="1">
      <alignment vertical="center"/>
    </xf>
    <xf numFmtId="0" fontId="21" fillId="5" borderId="0" xfId="0" applyFont="1" applyFill="1" applyAlignment="1" applyProtection="1">
      <alignment horizontal="right" vertical="center"/>
    </xf>
    <xf numFmtId="0" fontId="21" fillId="5" borderId="0" xfId="0" applyFont="1" applyFill="1" applyAlignment="1" applyProtection="1">
      <alignment horizontal="left" vertical="center"/>
    </xf>
    <xf numFmtId="2" fontId="21" fillId="5" borderId="0" xfId="0" applyNumberFormat="1" applyFont="1" applyFill="1" applyAlignment="1" applyProtection="1">
      <alignment horizontal="right" vertical="center"/>
    </xf>
    <xf numFmtId="2" fontId="20" fillId="5" borderId="0" xfId="0" applyNumberFormat="1" applyFont="1" applyFill="1" applyAlignment="1" applyProtection="1">
      <alignment horizontal="right" vertical="center"/>
    </xf>
    <xf numFmtId="3" fontId="22" fillId="5" borderId="0" xfId="0" applyNumberFormat="1" applyFont="1" applyFill="1" applyAlignment="1" applyProtection="1">
      <alignment horizontal="right" vertical="center"/>
    </xf>
    <xf numFmtId="2" fontId="22" fillId="5" borderId="0" xfId="0" applyNumberFormat="1" applyFont="1" applyFill="1" applyAlignment="1" applyProtection="1">
      <alignment horizontal="right" vertical="center"/>
    </xf>
    <xf numFmtId="0" fontId="22" fillId="5" borderId="0" xfId="0" applyFont="1" applyFill="1" applyAlignment="1" applyProtection="1">
      <alignment horizontal="right" vertical="center"/>
    </xf>
    <xf numFmtId="3" fontId="24" fillId="5" borderId="0" xfId="0" applyNumberFormat="1" applyFont="1" applyFill="1" applyAlignment="1" applyProtection="1">
      <alignment horizontal="right" vertical="center"/>
    </xf>
    <xf numFmtId="2" fontId="24" fillId="5" borderId="0" xfId="0" applyNumberFormat="1" applyFont="1" applyFill="1" applyAlignment="1" applyProtection="1">
      <alignment horizontal="right" vertical="center"/>
    </xf>
    <xf numFmtId="0" fontId="24" fillId="5" borderId="0" xfId="0" applyFont="1" applyFill="1" applyAlignment="1" applyProtection="1">
      <alignment horizontal="right" vertical="center"/>
    </xf>
    <xf numFmtId="2" fontId="22" fillId="0" borderId="0" xfId="0" applyNumberFormat="1" applyFont="1" applyAlignment="1" applyProtection="1">
      <alignment horizontal="right" vertical="center"/>
    </xf>
    <xf numFmtId="0" fontId="22" fillId="0" borderId="0" xfId="0" applyFont="1" applyAlignment="1" applyProtection="1">
      <alignment horizontal="right" vertical="center"/>
    </xf>
    <xf numFmtId="2" fontId="24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right" vertical="center"/>
    </xf>
    <xf numFmtId="0" fontId="1" fillId="5" borderId="0" xfId="0" applyFont="1" applyFill="1" applyAlignment="1" applyProtection="1">
      <alignment horizontal="right" vertical="center"/>
    </xf>
    <xf numFmtId="3" fontId="1" fillId="5" borderId="0" xfId="0" applyNumberFormat="1" applyFont="1" applyFill="1" applyAlignment="1" applyProtection="1">
      <alignment horizontal="right" vertical="center"/>
    </xf>
    <xf numFmtId="2" fontId="25" fillId="0" borderId="0" xfId="0" applyNumberFormat="1" applyFont="1" applyAlignment="1" applyProtection="1">
      <alignment horizontal="right" vertical="center"/>
    </xf>
    <xf numFmtId="0" fontId="25" fillId="0" borderId="0" xfId="0" applyFont="1" applyAlignment="1" applyProtection="1">
      <alignment horizontal="right" vertical="center"/>
    </xf>
    <xf numFmtId="9" fontId="1" fillId="5" borderId="0" xfId="1" applyFont="1" applyFill="1" applyAlignment="1" applyProtection="1">
      <alignment horizontal="right" vertical="center"/>
    </xf>
    <xf numFmtId="0" fontId="30" fillId="5" borderId="0" xfId="0" applyFont="1" applyFill="1" applyAlignment="1" applyProtection="1">
      <alignment vertical="center"/>
    </xf>
    <xf numFmtId="0" fontId="31" fillId="5" borderId="0" xfId="0" applyFont="1" applyFill="1" applyAlignment="1" applyProtection="1">
      <alignment vertical="center"/>
    </xf>
    <xf numFmtId="0" fontId="32" fillId="5" borderId="32" xfId="0" applyFont="1" applyFill="1" applyBorder="1" applyAlignment="1" applyProtection="1">
      <alignment vertical="center"/>
    </xf>
    <xf numFmtId="0" fontId="32" fillId="5" borderId="0" xfId="0" applyFont="1" applyFill="1" applyAlignment="1" applyProtection="1">
      <alignment vertical="center"/>
    </xf>
    <xf numFmtId="3" fontId="32" fillId="5" borderId="0" xfId="0" applyNumberFormat="1" applyFont="1" applyFill="1" applyAlignment="1" applyProtection="1">
      <alignment horizontal="right" vertical="center"/>
    </xf>
    <xf numFmtId="0" fontId="28" fillId="5" borderId="0" xfId="0" applyFont="1" applyFill="1" applyAlignment="1" applyProtection="1">
      <alignment horizontal="right" vertical="center"/>
    </xf>
    <xf numFmtId="0" fontId="1" fillId="5" borderId="0" xfId="0" applyFont="1" applyFill="1" applyAlignment="1" applyProtection="1">
      <alignment horizontal="left" vertical="center"/>
    </xf>
    <xf numFmtId="3" fontId="1" fillId="5" borderId="0" xfId="0" applyNumberFormat="1" applyFont="1" applyFill="1" applyAlignment="1" applyProtection="1">
      <alignment horizontal="left" vertical="center"/>
    </xf>
    <xf numFmtId="0" fontId="31" fillId="5" borderId="0" xfId="0" applyFont="1" applyFill="1" applyAlignment="1" applyProtection="1">
      <alignment horizontal="left" vertical="center"/>
    </xf>
    <xf numFmtId="0" fontId="30" fillId="5" borderId="0" xfId="0" applyFont="1" applyFill="1" applyAlignment="1" applyProtection="1">
      <alignment horizontal="left" vertical="center"/>
    </xf>
    <xf numFmtId="3" fontId="32" fillId="5" borderId="32" xfId="0" applyNumberFormat="1" applyFont="1" applyFill="1" applyBorder="1" applyAlignment="1" applyProtection="1">
      <alignment horizontal="right" vertical="center"/>
    </xf>
    <xf numFmtId="0" fontId="32" fillId="5" borderId="0" xfId="0" applyFont="1" applyFill="1" applyAlignment="1" applyProtection="1">
      <alignment horizontal="right" vertical="center"/>
    </xf>
    <xf numFmtId="0" fontId="27" fillId="0" borderId="35" xfId="0" applyFont="1" applyFill="1" applyBorder="1" applyAlignment="1" applyProtection="1">
      <alignment horizontal="center" vertical="center"/>
      <protection locked="0"/>
    </xf>
    <xf numFmtId="3" fontId="1" fillId="0" borderId="33" xfId="0" applyNumberFormat="1" applyFont="1" applyFill="1" applyBorder="1" applyAlignment="1" applyProtection="1">
      <alignment horizontal="right" vertical="center"/>
      <protection locked="0"/>
    </xf>
    <xf numFmtId="3" fontId="1" fillId="0" borderId="36" xfId="0" applyNumberFormat="1" applyFont="1" applyFill="1" applyBorder="1" applyAlignment="1" applyProtection="1">
      <alignment horizontal="right" vertical="center"/>
      <protection locked="0"/>
    </xf>
    <xf numFmtId="0" fontId="27" fillId="4" borderId="35" xfId="0" applyFont="1" applyFill="1" applyBorder="1" applyAlignment="1" applyProtection="1">
      <alignment horizontal="center" vertical="center"/>
      <protection locked="0"/>
    </xf>
    <xf numFmtId="3" fontId="1" fillId="4" borderId="33" xfId="0" applyNumberFormat="1" applyFont="1" applyFill="1" applyBorder="1" applyAlignment="1" applyProtection="1">
      <alignment horizontal="right" vertical="center"/>
      <protection locked="0"/>
    </xf>
    <xf numFmtId="3" fontId="1" fillId="4" borderId="36" xfId="0" applyNumberFormat="1" applyFont="1" applyFill="1" applyBorder="1" applyAlignment="1" applyProtection="1">
      <alignment horizontal="right" vertical="center"/>
      <protection locked="0"/>
    </xf>
    <xf numFmtId="0" fontId="39" fillId="0" borderId="35" xfId="0" applyFont="1" applyFill="1" applyBorder="1" applyAlignment="1" applyProtection="1">
      <alignment horizontal="center" vertical="center"/>
      <protection locked="0"/>
    </xf>
    <xf numFmtId="3" fontId="35" fillId="0" borderId="33" xfId="0" applyNumberFormat="1" applyFont="1" applyFill="1" applyBorder="1" applyAlignment="1" applyProtection="1">
      <alignment horizontal="right" vertical="center"/>
      <protection locked="0"/>
    </xf>
    <xf numFmtId="3" fontId="35" fillId="0" borderId="36" xfId="0" applyNumberFormat="1" applyFont="1" applyFill="1" applyBorder="1" applyAlignment="1" applyProtection="1">
      <alignment horizontal="right" vertical="center"/>
      <protection locked="0"/>
    </xf>
    <xf numFmtId="0" fontId="40" fillId="6" borderId="35" xfId="0" applyFont="1" applyFill="1" applyBorder="1" applyAlignment="1" applyProtection="1">
      <alignment horizontal="center" vertical="center"/>
      <protection locked="0"/>
    </xf>
    <xf numFmtId="3" fontId="33" fillId="6" borderId="36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Alignment="1" applyProtection="1">
      <alignment horizontal="left" vertical="center" wrapText="1"/>
    </xf>
    <xf numFmtId="0" fontId="43" fillId="0" borderId="0" xfId="0" applyFont="1" applyFill="1" applyAlignment="1" applyProtection="1">
      <alignment horizontal="right" vertical="center"/>
    </xf>
    <xf numFmtId="0" fontId="43" fillId="0" borderId="0" xfId="0" applyFont="1" applyFill="1" applyAlignment="1" applyProtection="1">
      <alignment horizontal="left" vertical="center"/>
    </xf>
    <xf numFmtId="0" fontId="20" fillId="0" borderId="0" xfId="0" applyFont="1" applyFill="1" applyProtection="1"/>
    <xf numFmtId="1" fontId="20" fillId="0" borderId="0" xfId="0" applyNumberFormat="1" applyFont="1" applyProtection="1"/>
    <xf numFmtId="0" fontId="22" fillId="0" borderId="0" xfId="0" applyFont="1" applyProtection="1"/>
    <xf numFmtId="0" fontId="24" fillId="0" borderId="0" xfId="0" applyFont="1" applyProtection="1"/>
    <xf numFmtId="0" fontId="23" fillId="0" borderId="0" xfId="0" applyFont="1" applyFill="1" applyProtection="1"/>
    <xf numFmtId="2" fontId="20" fillId="0" borderId="0" xfId="0" applyNumberFormat="1" applyFont="1" applyFill="1" applyAlignment="1" applyProtection="1">
      <alignment horizontal="right"/>
    </xf>
    <xf numFmtId="0" fontId="20" fillId="0" borderId="0" xfId="0" applyFont="1" applyFill="1" applyAlignment="1" applyProtection="1">
      <alignment horizontal="right"/>
    </xf>
    <xf numFmtId="0" fontId="67" fillId="0" borderId="0" xfId="0" applyFont="1" applyProtection="1"/>
    <xf numFmtId="3" fontId="33" fillId="6" borderId="33" xfId="0" applyNumberFormat="1" applyFont="1" applyFill="1" applyBorder="1" applyAlignment="1" applyProtection="1">
      <alignment horizontal="right" vertical="center"/>
      <protection locked="0"/>
    </xf>
    <xf numFmtId="0" fontId="15" fillId="0" borderId="24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8" fillId="0" borderId="0" xfId="0" applyFont="1" applyFill="1" applyAlignment="1" applyProtection="1">
      <alignment vertical="center"/>
    </xf>
    <xf numFmtId="2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2" fontId="9" fillId="0" borderId="5" xfId="0" applyNumberFormat="1" applyFont="1" applyBorder="1" applyAlignment="1" applyProtection="1">
      <alignment horizontal="center" vertical="center" wrapText="1"/>
      <protection locked="0"/>
    </xf>
    <xf numFmtId="2" fontId="9" fillId="4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39" fillId="4" borderId="35" xfId="0" applyFont="1" applyFill="1" applyBorder="1" applyAlignment="1" applyProtection="1">
      <alignment horizontal="center" vertical="center"/>
      <protection locked="0"/>
    </xf>
    <xf numFmtId="3" fontId="35" fillId="4" borderId="31" xfId="0" applyNumberFormat="1" applyFont="1" applyFill="1" applyBorder="1" applyAlignment="1" applyProtection="1">
      <alignment horizontal="right" vertical="center"/>
      <protection locked="0"/>
    </xf>
    <xf numFmtId="3" fontId="35" fillId="4" borderId="33" xfId="0" applyNumberFormat="1" applyFont="1" applyFill="1" applyBorder="1" applyAlignment="1" applyProtection="1">
      <alignment horizontal="right" vertical="center"/>
      <protection locked="0"/>
    </xf>
    <xf numFmtId="3" fontId="35" fillId="4" borderId="36" xfId="0" applyNumberFormat="1" applyFont="1" applyFill="1" applyBorder="1" applyAlignment="1" applyProtection="1">
      <alignment horizontal="right" vertical="center"/>
      <protection locked="0"/>
    </xf>
    <xf numFmtId="0" fontId="39" fillId="4" borderId="35" xfId="0" applyFont="1" applyFill="1" applyBorder="1" applyAlignment="1">
      <alignment horizontal="center" vertical="center"/>
    </xf>
    <xf numFmtId="3" fontId="35" fillId="4" borderId="31" xfId="0" applyNumberFormat="1" applyFont="1" applyFill="1" applyBorder="1" applyAlignment="1">
      <alignment horizontal="right" vertical="center"/>
    </xf>
    <xf numFmtId="3" fontId="35" fillId="4" borderId="33" xfId="0" applyNumberFormat="1" applyFont="1" applyFill="1" applyBorder="1" applyAlignment="1">
      <alignment horizontal="right" vertical="center"/>
    </xf>
    <xf numFmtId="3" fontId="35" fillId="4" borderId="36" xfId="0" applyNumberFormat="1" applyFont="1" applyFill="1" applyBorder="1" applyAlignment="1">
      <alignment horizontal="right" vertical="center"/>
    </xf>
    <xf numFmtId="0" fontId="39" fillId="4" borderId="35" xfId="0" applyFont="1" applyFill="1" applyBorder="1" applyAlignment="1" applyProtection="1">
      <alignment horizontal="center" vertical="center"/>
    </xf>
    <xf numFmtId="0" fontId="15" fillId="2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15" fillId="8" borderId="24" xfId="0" applyFont="1" applyFill="1" applyBorder="1" applyAlignment="1" applyProtection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2" fontId="14" fillId="0" borderId="56" xfId="0" applyNumberFormat="1" applyFont="1" applyBorder="1" applyAlignment="1" applyProtection="1">
      <alignment horizontal="right" vertical="center" wrapText="1"/>
      <protection locked="0"/>
    </xf>
    <xf numFmtId="2" fontId="14" fillId="0" borderId="58" xfId="0" applyNumberFormat="1" applyFont="1" applyBorder="1" applyAlignment="1" applyProtection="1">
      <alignment horizontal="right" vertical="center" wrapText="1"/>
      <protection locked="0"/>
    </xf>
    <xf numFmtId="0" fontId="54" fillId="0" borderId="4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2" fontId="14" fillId="0" borderId="57" xfId="0" applyNumberFormat="1" applyFont="1" applyBorder="1" applyAlignment="1" applyProtection="1">
      <alignment horizontal="right" vertic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4" borderId="16" xfId="0" applyFont="1" applyFill="1" applyBorder="1" applyAlignment="1" applyProtection="1">
      <alignment horizontal="center" vertical="center" wrapText="1"/>
    </xf>
    <xf numFmtId="2" fontId="15" fillId="2" borderId="24" xfId="0" applyNumberFormat="1" applyFont="1" applyFill="1" applyBorder="1" applyAlignment="1" applyProtection="1">
      <alignment horizontal="right" vertical="center" wrapText="1"/>
      <protection locked="0"/>
    </xf>
    <xf numFmtId="2" fontId="15" fillId="0" borderId="25" xfId="0" applyNumberFormat="1" applyFont="1" applyFill="1" applyBorder="1" applyAlignment="1" applyProtection="1">
      <alignment horizontal="right" vertical="center" wrapText="1"/>
      <protection locked="0"/>
    </xf>
    <xf numFmtId="2" fontId="15" fillId="0" borderId="24" xfId="0" applyNumberFormat="1" applyFont="1" applyFill="1" applyBorder="1" applyAlignment="1" applyProtection="1">
      <alignment horizontal="right" vertical="center" wrapText="1"/>
      <protection locked="0"/>
    </xf>
    <xf numFmtId="2" fontId="15" fillId="0" borderId="24" xfId="0" applyNumberFormat="1" applyFont="1" applyBorder="1" applyAlignment="1" applyProtection="1">
      <alignment horizontal="right" vertical="center" wrapText="1"/>
      <protection locked="0"/>
    </xf>
    <xf numFmtId="2" fontId="15" fillId="8" borderId="24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4" xfId="0" applyNumberFormat="1" applyFont="1" applyBorder="1" applyAlignment="1" applyProtection="1">
      <alignment horizontal="right" vertical="center" wrapText="1"/>
      <protection locked="0"/>
    </xf>
    <xf numFmtId="0" fontId="10" fillId="0" borderId="50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4" fillId="2" borderId="23" xfId="0" applyFont="1" applyFill="1" applyBorder="1" applyAlignment="1" applyProtection="1">
      <alignment horizontal="center" vertical="center" wrapText="1"/>
    </xf>
    <xf numFmtId="0" fontId="15" fillId="2" borderId="23" xfId="0" applyFont="1" applyFill="1" applyBorder="1" applyAlignment="1" applyProtection="1">
      <alignment horizontal="center" vertical="center" wrapText="1"/>
    </xf>
    <xf numFmtId="3" fontId="7" fillId="0" borderId="15" xfId="0" applyNumberFormat="1" applyFont="1" applyBorder="1" applyAlignment="1" applyProtection="1">
      <alignment horizontal="right" vertical="center" wrapText="1"/>
      <protection locked="0"/>
    </xf>
    <xf numFmtId="3" fontId="7" fillId="0" borderId="16" xfId="0" applyNumberFormat="1" applyFont="1" applyBorder="1" applyAlignment="1" applyProtection="1">
      <alignment horizontal="right" vertical="center" wrapText="1"/>
      <protection locked="0"/>
    </xf>
    <xf numFmtId="3" fontId="2" fillId="0" borderId="5" xfId="0" applyNumberFormat="1" applyFont="1" applyBorder="1" applyAlignment="1" applyProtection="1">
      <alignment horizontal="right" vertical="center" wrapText="1"/>
      <protection locked="0"/>
    </xf>
    <xf numFmtId="3" fontId="2" fillId="4" borderId="21" xfId="0" applyNumberFormat="1" applyFont="1" applyFill="1" applyBorder="1" applyAlignment="1" applyProtection="1">
      <alignment horizontal="right" vertical="center" wrapText="1"/>
      <protection locked="0"/>
    </xf>
    <xf numFmtId="3" fontId="2" fillId="4" borderId="22" xfId="0" applyNumberFormat="1" applyFont="1" applyFill="1" applyBorder="1" applyAlignment="1" applyProtection="1">
      <alignment horizontal="right" vertical="center" wrapText="1"/>
      <protection locked="0"/>
    </xf>
    <xf numFmtId="3" fontId="2" fillId="4" borderId="5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9" xfId="0" applyNumberFormat="1" applyFont="1" applyBorder="1" applyAlignment="1" applyProtection="1">
      <alignment horizontal="right" vertical="center" wrapText="1"/>
      <protection locked="0"/>
    </xf>
    <xf numFmtId="3" fontId="2" fillId="0" borderId="20" xfId="0" applyNumberFormat="1" applyFont="1" applyBorder="1" applyAlignment="1" applyProtection="1">
      <alignment horizontal="right" vertical="center" wrapText="1"/>
      <protection locked="0"/>
    </xf>
    <xf numFmtId="3" fontId="2" fillId="4" borderId="19" xfId="0" applyNumberFormat="1" applyFont="1" applyFill="1" applyBorder="1" applyAlignment="1" applyProtection="1">
      <alignment horizontal="right" vertical="center" wrapText="1"/>
      <protection locked="0"/>
    </xf>
    <xf numFmtId="3" fontId="2" fillId="4" borderId="2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7" xfId="0" applyNumberFormat="1" applyFont="1" applyBorder="1" applyAlignment="1" applyProtection="1">
      <alignment horizontal="right" vertical="center" wrapText="1"/>
      <protection locked="0"/>
    </xf>
    <xf numFmtId="3" fontId="2" fillId="0" borderId="18" xfId="0" applyNumberFormat="1" applyFont="1" applyBorder="1" applyAlignment="1" applyProtection="1">
      <alignment horizontal="right" vertical="center" wrapText="1"/>
      <protection locked="0"/>
    </xf>
    <xf numFmtId="14" fontId="3" fillId="0" borderId="0" xfId="0" applyNumberFormat="1" applyFont="1" applyAlignment="1" applyProtection="1">
      <alignment horizontal="center" vertical="top" wrapText="1"/>
    </xf>
    <xf numFmtId="0" fontId="54" fillId="0" borderId="50" xfId="0" applyFont="1" applyBorder="1" applyAlignment="1" applyProtection="1">
      <alignment horizontal="center" vertical="center"/>
    </xf>
    <xf numFmtId="0" fontId="54" fillId="0" borderId="6" xfId="0" applyFont="1" applyBorder="1" applyAlignment="1" applyProtection="1">
      <alignment horizontal="center" vertical="center"/>
    </xf>
    <xf numFmtId="0" fontId="7" fillId="4" borderId="30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3" fontId="15" fillId="2" borderId="62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63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51" xfId="0" applyFont="1" applyFill="1" applyBorder="1" applyAlignment="1" applyProtection="1">
      <alignment horizontal="center" vertical="center" wrapText="1"/>
    </xf>
    <xf numFmtId="0" fontId="15" fillId="2" borderId="52" xfId="0" applyFont="1" applyFill="1" applyBorder="1" applyAlignment="1" applyProtection="1">
      <alignment horizontal="center" vertical="center" wrapText="1"/>
    </xf>
    <xf numFmtId="0" fontId="14" fillId="2" borderId="51" xfId="0" applyFont="1" applyFill="1" applyBorder="1" applyAlignment="1" applyProtection="1">
      <alignment horizontal="center" vertical="center" wrapText="1"/>
    </xf>
    <xf numFmtId="0" fontId="14" fillId="2" borderId="53" xfId="0" applyFont="1" applyFill="1" applyBorder="1" applyAlignment="1" applyProtection="1">
      <alignment horizontal="center" vertical="center" wrapText="1"/>
    </xf>
    <xf numFmtId="0" fontId="14" fillId="2" borderId="52" xfId="0" applyFont="1" applyFill="1" applyBorder="1" applyAlignment="1" applyProtection="1">
      <alignment horizontal="center" vertical="center" wrapText="1"/>
    </xf>
    <xf numFmtId="0" fontId="14" fillId="2" borderId="54" xfId="0" applyFont="1" applyFill="1" applyBorder="1" applyAlignment="1" applyProtection="1">
      <alignment horizontal="center" vertical="center" wrapText="1"/>
    </xf>
    <xf numFmtId="3" fontId="15" fillId="8" borderId="48" xfId="0" applyNumberFormat="1" applyFont="1" applyFill="1" applyBorder="1" applyAlignment="1" applyProtection="1">
      <alignment horizontal="right" vertical="center" wrapText="1"/>
      <protection locked="0"/>
    </xf>
    <xf numFmtId="3" fontId="15" fillId="8" borderId="49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48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49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48" xfId="0" applyNumberFormat="1" applyFont="1" applyBorder="1" applyAlignment="1" applyProtection="1">
      <alignment horizontal="right" vertical="center" wrapText="1"/>
      <protection locked="0"/>
    </xf>
    <xf numFmtId="3" fontId="15" fillId="0" borderId="49" xfId="0" applyNumberFormat="1" applyFont="1" applyBorder="1" applyAlignment="1" applyProtection="1">
      <alignment horizontal="right" vertical="center" wrapText="1"/>
      <protection locked="0"/>
    </xf>
    <xf numFmtId="3" fontId="15" fillId="2" borderId="48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49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59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60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56" xfId="0" applyNumberFormat="1" applyFont="1" applyBorder="1" applyAlignment="1" applyProtection="1">
      <alignment horizontal="right" vertical="center" wrapText="1"/>
      <protection locked="0"/>
    </xf>
    <xf numFmtId="3" fontId="14" fillId="0" borderId="58" xfId="0" applyNumberFormat="1" applyFont="1" applyBorder="1" applyAlignment="1" applyProtection="1">
      <alignment horizontal="right" vertical="center" wrapText="1"/>
      <protection locked="0"/>
    </xf>
    <xf numFmtId="3" fontId="14" fillId="0" borderId="57" xfId="0" applyNumberFormat="1" applyFont="1" applyBorder="1" applyAlignment="1" applyProtection="1">
      <alignment horizontal="right" vertical="center" wrapText="1"/>
      <protection locked="0"/>
    </xf>
    <xf numFmtId="2" fontId="2" fillId="0" borderId="17" xfId="0" applyNumberFormat="1" applyFont="1" applyBorder="1" applyAlignment="1" applyProtection="1">
      <alignment horizontal="right" vertical="center" wrapText="1"/>
      <protection locked="0"/>
    </xf>
    <xf numFmtId="2" fontId="2" fillId="0" borderId="18" xfId="0" applyNumberFormat="1" applyFont="1" applyBorder="1" applyAlignment="1" applyProtection="1">
      <alignment horizontal="right" vertical="center" wrapText="1"/>
      <protection locked="0"/>
    </xf>
    <xf numFmtId="2" fontId="2" fillId="0" borderId="5" xfId="0" applyNumberFormat="1" applyFont="1" applyBorder="1" applyAlignment="1" applyProtection="1">
      <alignment horizontal="right" vertical="center" wrapText="1"/>
      <protection locked="0"/>
    </xf>
    <xf numFmtId="2" fontId="2" fillId="4" borderId="5" xfId="0" applyNumberFormat="1" applyFont="1" applyFill="1" applyBorder="1" applyAlignment="1" applyProtection="1">
      <alignment horizontal="right" vertical="center" wrapText="1"/>
      <protection locked="0"/>
    </xf>
    <xf numFmtId="2" fontId="2" fillId="4" borderId="19" xfId="0" applyNumberFormat="1" applyFont="1" applyFill="1" applyBorder="1" applyAlignment="1" applyProtection="1">
      <alignment horizontal="right" vertical="center" wrapText="1"/>
      <protection locked="0"/>
    </xf>
    <xf numFmtId="2" fontId="2" fillId="4" borderId="20" xfId="0" applyNumberFormat="1" applyFont="1" applyFill="1" applyBorder="1" applyAlignment="1" applyProtection="1">
      <alignment horizontal="right" vertical="center" wrapText="1"/>
      <protection locked="0"/>
    </xf>
    <xf numFmtId="2" fontId="2" fillId="0" borderId="19" xfId="0" applyNumberFormat="1" applyFont="1" applyBorder="1" applyAlignment="1" applyProtection="1">
      <alignment horizontal="right" vertical="center" wrapText="1"/>
      <protection locked="0"/>
    </xf>
    <xf numFmtId="2" fontId="2" fillId="0" borderId="20" xfId="0" applyNumberFormat="1" applyFont="1" applyBorder="1" applyAlignment="1" applyProtection="1">
      <alignment horizontal="right" vertical="center" wrapText="1"/>
      <protection locked="0"/>
    </xf>
    <xf numFmtId="2" fontId="2" fillId="4" borderId="21" xfId="0" applyNumberFormat="1" applyFont="1" applyFill="1" applyBorder="1" applyAlignment="1" applyProtection="1">
      <alignment horizontal="right" vertical="center" wrapText="1"/>
      <protection locked="0"/>
    </xf>
    <xf numFmtId="2" fontId="2" fillId="4" borderId="22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4" xfId="0" applyNumberFormat="1" applyFont="1" applyBorder="1" applyAlignment="1" applyProtection="1">
      <alignment horizontal="right" vertical="center" wrapText="1"/>
      <protection locked="0"/>
    </xf>
    <xf numFmtId="2" fontId="7" fillId="0" borderId="15" xfId="0" applyNumberFormat="1" applyFont="1" applyBorder="1" applyAlignment="1" applyProtection="1">
      <alignment horizontal="right" vertical="center" wrapText="1"/>
      <protection locked="0"/>
    </xf>
    <xf numFmtId="2" fontId="7" fillId="0" borderId="16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17" xfId="0" applyFont="1" applyBorder="1" applyAlignment="1" applyProtection="1">
      <alignment horizontal="right" vertical="center" wrapText="1"/>
      <protection locked="0"/>
    </xf>
    <xf numFmtId="0" fontId="2" fillId="0" borderId="18" xfId="0" applyFont="1" applyBorder="1" applyAlignment="1" applyProtection="1">
      <alignment horizontal="right" vertical="center" wrapText="1"/>
      <protection locked="0"/>
    </xf>
    <xf numFmtId="0" fontId="7" fillId="4" borderId="4" xfId="0" applyFont="1" applyFill="1" applyBorder="1" applyAlignment="1" applyProtection="1">
      <alignment horizontal="left" vertical="center" wrapText="1"/>
    </xf>
    <xf numFmtId="0" fontId="7" fillId="4" borderId="50" xfId="0" applyFont="1" applyFill="1" applyBorder="1" applyAlignment="1" applyProtection="1">
      <alignment horizontal="left" vertical="center" wrapText="1"/>
    </xf>
    <xf numFmtId="0" fontId="7" fillId="4" borderId="5" xfId="0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54" fillId="4" borderId="15" xfId="0" applyFont="1" applyFill="1" applyBorder="1" applyAlignment="1" applyProtection="1">
      <alignment horizontal="center" vertical="center" wrapText="1"/>
    </xf>
    <xf numFmtId="0" fontId="54" fillId="4" borderId="30" xfId="0" applyFont="1" applyFill="1" applyBorder="1" applyAlignment="1" applyProtection="1">
      <alignment horizontal="center" vertical="center" wrapText="1"/>
    </xf>
    <xf numFmtId="0" fontId="54" fillId="4" borderId="16" xfId="0" applyFont="1" applyFill="1" applyBorder="1" applyAlignment="1" applyProtection="1">
      <alignment horizontal="center" vertical="center" wrapText="1"/>
    </xf>
    <xf numFmtId="0" fontId="54" fillId="0" borderId="15" xfId="0" applyFont="1" applyFill="1" applyBorder="1" applyAlignment="1" applyProtection="1">
      <alignment horizontal="center" vertical="center" wrapText="1"/>
    </xf>
    <xf numFmtId="0" fontId="54" fillId="0" borderId="30" xfId="0" applyFont="1" applyFill="1" applyBorder="1" applyAlignment="1" applyProtection="1">
      <alignment horizontal="center" vertical="center" wrapText="1"/>
    </xf>
    <xf numFmtId="0" fontId="54" fillId="0" borderId="16" xfId="0" applyFont="1" applyFill="1" applyBorder="1" applyAlignment="1" applyProtection="1">
      <alignment horizontal="center" vertical="center" wrapText="1"/>
    </xf>
    <xf numFmtId="4" fontId="7" fillId="0" borderId="4" xfId="0" applyNumberFormat="1" applyFont="1" applyBorder="1" applyAlignment="1" applyProtection="1">
      <alignment horizontal="right" vertical="center" wrapText="1"/>
      <protection locked="0"/>
    </xf>
    <xf numFmtId="4" fontId="7" fillId="0" borderId="15" xfId="0" applyNumberFormat="1" applyFont="1" applyBorder="1" applyAlignment="1" applyProtection="1">
      <alignment horizontal="right" vertical="center" wrapText="1"/>
      <protection locked="0"/>
    </xf>
    <xf numFmtId="4" fontId="7" fillId="0" borderId="16" xfId="0" applyNumberFormat="1" applyFont="1" applyBorder="1" applyAlignment="1" applyProtection="1">
      <alignment horizontal="right" vertical="center" wrapText="1"/>
      <protection locked="0"/>
    </xf>
    <xf numFmtId="3" fontId="11" fillId="3" borderId="11" xfId="0" applyNumberFormat="1" applyFont="1" applyFill="1" applyBorder="1" applyAlignment="1" applyProtection="1">
      <alignment horizontal="right" vertical="center" wrapText="1"/>
    </xf>
    <xf numFmtId="3" fontId="11" fillId="3" borderId="12" xfId="0" applyNumberFormat="1" applyFont="1" applyFill="1" applyBorder="1" applyAlignment="1" applyProtection="1">
      <alignment horizontal="right" vertical="center" wrapText="1"/>
    </xf>
    <xf numFmtId="3" fontId="11" fillId="0" borderId="9" xfId="0" applyNumberFormat="1" applyFont="1" applyBorder="1" applyAlignment="1" applyProtection="1">
      <alignment horizontal="right" vertical="center" wrapText="1"/>
    </xf>
    <xf numFmtId="3" fontId="11" fillId="0" borderId="10" xfId="0" applyNumberFormat="1" applyFont="1" applyBorder="1" applyAlignment="1" applyProtection="1">
      <alignment horizontal="right" vertical="center" wrapText="1"/>
    </xf>
    <xf numFmtId="0" fontId="55" fillId="0" borderId="50" xfId="0" applyFont="1" applyBorder="1" applyAlignment="1" applyProtection="1">
      <alignment horizontal="center" vertical="center" wrapText="1"/>
    </xf>
    <xf numFmtId="0" fontId="55" fillId="0" borderId="6" xfId="0" applyFont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3" fontId="11" fillId="0" borderId="11" xfId="0" applyNumberFormat="1" applyFont="1" applyBorder="1" applyAlignment="1" applyProtection="1">
      <alignment horizontal="right" vertical="center" wrapText="1"/>
    </xf>
    <xf numFmtId="3" fontId="11" fillId="0" borderId="12" xfId="0" applyNumberFormat="1" applyFont="1" applyBorder="1" applyAlignment="1" applyProtection="1">
      <alignment horizontal="right" vertical="center" wrapText="1"/>
    </xf>
    <xf numFmtId="3" fontId="11" fillId="3" borderId="13" xfId="0" applyNumberFormat="1" applyFont="1" applyFill="1" applyBorder="1" applyAlignment="1" applyProtection="1">
      <alignment horizontal="right" vertical="center" wrapText="1"/>
    </xf>
    <xf numFmtId="3" fontId="11" fillId="3" borderId="14" xfId="0" applyNumberFormat="1" applyFont="1" applyFill="1" applyBorder="1" applyAlignment="1" applyProtection="1">
      <alignment horizontal="right" vertical="center" wrapText="1"/>
    </xf>
    <xf numFmtId="3" fontId="12" fillId="0" borderId="7" xfId="0" applyNumberFormat="1" applyFont="1" applyBorder="1" applyAlignment="1" applyProtection="1">
      <alignment horizontal="right" vertical="center" wrapText="1"/>
    </xf>
    <xf numFmtId="3" fontId="12" fillId="0" borderId="8" xfId="0" applyNumberFormat="1" applyFont="1" applyBorder="1" applyAlignment="1" applyProtection="1">
      <alignment horizontal="right" vertical="center" wrapText="1"/>
    </xf>
    <xf numFmtId="0" fontId="15" fillId="2" borderId="54" xfId="0" applyFont="1" applyFill="1" applyBorder="1" applyAlignment="1" applyProtection="1">
      <alignment horizontal="center" vertical="center" wrapText="1"/>
    </xf>
    <xf numFmtId="3" fontId="14" fillId="0" borderId="61" xfId="0" applyNumberFormat="1" applyFont="1" applyBorder="1" applyAlignment="1" applyProtection="1">
      <alignment horizontal="right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2" fontId="11" fillId="0" borderId="3" xfId="0" applyNumberFormat="1" applyFont="1" applyBorder="1" applyAlignment="1" applyProtection="1">
      <alignment horizontal="right" vertical="center" wrapText="1"/>
    </xf>
    <xf numFmtId="2" fontId="11" fillId="3" borderId="3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Alignment="1" applyProtection="1">
      <alignment horizontal="left" vertical="center" wrapText="1"/>
    </xf>
    <xf numFmtId="0" fontId="13" fillId="2" borderId="26" xfId="0" applyFont="1" applyFill="1" applyBorder="1" applyAlignment="1" applyProtection="1">
      <alignment horizontal="center" vertical="center" wrapText="1"/>
    </xf>
    <xf numFmtId="0" fontId="13" fillId="2" borderId="24" xfId="0" applyFont="1" applyFill="1" applyBorder="1" applyAlignment="1" applyProtection="1">
      <alignment horizontal="center" vertical="center" wrapText="1"/>
    </xf>
    <xf numFmtId="0" fontId="13" fillId="2" borderId="27" xfId="0" applyFont="1" applyFill="1" applyBorder="1" applyAlignment="1" applyProtection="1">
      <alignment horizontal="center" vertical="center" wrapText="1"/>
    </xf>
    <xf numFmtId="0" fontId="55" fillId="3" borderId="4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2" fontId="12" fillId="0" borderId="1" xfId="0" applyNumberFormat="1" applyFont="1" applyBorder="1" applyAlignment="1" applyProtection="1">
      <alignment horizontal="right" vertical="center" wrapText="1"/>
    </xf>
    <xf numFmtId="0" fontId="10" fillId="0" borderId="50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10" fontId="2" fillId="0" borderId="17" xfId="0" applyNumberFormat="1" applyFont="1" applyBorder="1" applyAlignment="1" applyProtection="1">
      <alignment horizontal="right" vertical="center" wrapText="1"/>
    </xf>
    <xf numFmtId="10" fontId="2" fillId="0" borderId="18" xfId="0" applyNumberFormat="1" applyFont="1" applyBorder="1" applyAlignment="1" applyProtection="1">
      <alignment horizontal="right" vertical="center" wrapText="1"/>
    </xf>
    <xf numFmtId="10" fontId="2" fillId="4" borderId="19" xfId="0" applyNumberFormat="1" applyFont="1" applyFill="1" applyBorder="1" applyAlignment="1" applyProtection="1">
      <alignment horizontal="right" vertical="center" wrapText="1"/>
    </xf>
    <xf numFmtId="10" fontId="2" fillId="4" borderId="20" xfId="0" applyNumberFormat="1" applyFont="1" applyFill="1" applyBorder="1" applyAlignment="1" applyProtection="1">
      <alignment horizontal="right" vertical="center" wrapText="1"/>
    </xf>
    <xf numFmtId="10" fontId="2" fillId="0" borderId="19" xfId="0" applyNumberFormat="1" applyFont="1" applyBorder="1" applyAlignment="1" applyProtection="1">
      <alignment horizontal="right" vertical="center" wrapText="1"/>
    </xf>
    <xf numFmtId="10" fontId="2" fillId="0" borderId="20" xfId="0" applyNumberFormat="1" applyFont="1" applyBorder="1" applyAlignment="1" applyProtection="1">
      <alignment horizontal="right" vertical="center" wrapText="1"/>
    </xf>
    <xf numFmtId="10" fontId="2" fillId="0" borderId="19" xfId="0" applyNumberFormat="1" applyFont="1" applyFill="1" applyBorder="1" applyAlignment="1" applyProtection="1">
      <alignment horizontal="right" vertical="center" wrapText="1"/>
    </xf>
    <xf numFmtId="10" fontId="2" fillId="0" borderId="20" xfId="0" applyNumberFormat="1" applyFont="1" applyFill="1" applyBorder="1" applyAlignment="1" applyProtection="1">
      <alignment horizontal="right" vertical="center" wrapText="1"/>
    </xf>
    <xf numFmtId="10" fontId="2" fillId="4" borderId="21" xfId="0" applyNumberFormat="1" applyFont="1" applyFill="1" applyBorder="1" applyAlignment="1" applyProtection="1">
      <alignment horizontal="right" vertical="center" wrapText="1"/>
    </xf>
    <xf numFmtId="10" fontId="2" fillId="4" borderId="22" xfId="0" applyNumberFormat="1" applyFont="1" applyFill="1" applyBorder="1" applyAlignment="1" applyProtection="1">
      <alignment horizontal="right" vertical="center" wrapText="1"/>
    </xf>
    <xf numFmtId="10" fontId="7" fillId="0" borderId="15" xfId="0" applyNumberFormat="1" applyFont="1" applyBorder="1" applyAlignment="1" applyProtection="1">
      <alignment horizontal="right" vertical="center" wrapText="1"/>
    </xf>
    <xf numFmtId="10" fontId="7" fillId="0" borderId="16" xfId="0" applyNumberFormat="1" applyFont="1" applyBorder="1" applyAlignment="1" applyProtection="1">
      <alignment horizontal="right" vertical="center" wrapText="1"/>
    </xf>
    <xf numFmtId="10" fontId="2" fillId="0" borderId="5" xfId="0" applyNumberFormat="1" applyFont="1" applyBorder="1" applyAlignment="1" applyProtection="1">
      <alignment horizontal="right" vertical="center" wrapText="1"/>
    </xf>
    <xf numFmtId="10" fontId="2" fillId="4" borderId="5" xfId="0" applyNumberFormat="1" applyFont="1" applyFill="1" applyBorder="1" applyAlignment="1" applyProtection="1">
      <alignment horizontal="right" vertical="center" wrapText="1"/>
    </xf>
    <xf numFmtId="0" fontId="54" fillId="4" borderId="4" xfId="0" applyFont="1" applyFill="1" applyBorder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 wrapText="1"/>
    </xf>
    <xf numFmtId="2" fontId="7" fillId="0" borderId="4" xfId="0" applyNumberFormat="1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1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4" xfId="0" applyNumberFormat="1" applyFont="1" applyBorder="1" applyAlignment="1" applyProtection="1">
      <alignment horizontal="center" vertical="center" wrapText="1"/>
      <protection locked="0"/>
    </xf>
    <xf numFmtId="0" fontId="58" fillId="4" borderId="6" xfId="0" applyFont="1" applyFill="1" applyBorder="1" applyAlignment="1" applyProtection="1">
      <alignment horizontal="center" vertical="center" wrapText="1"/>
    </xf>
    <xf numFmtId="2" fontId="2" fillId="0" borderId="5" xfId="0" applyNumberFormat="1" applyFont="1" applyBorder="1" applyAlignment="1" applyProtection="1">
      <alignment horizontal="center" vertical="center" wrapText="1"/>
      <protection locked="0"/>
    </xf>
    <xf numFmtId="2" fontId="15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29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22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19" xfId="0" applyNumberFormat="1" applyFont="1" applyBorder="1" applyAlignment="1" applyProtection="1">
      <alignment horizontal="center" vertical="center" wrapText="1"/>
      <protection locked="0"/>
    </xf>
    <xf numFmtId="2" fontId="15" fillId="0" borderId="0" xfId="0" applyNumberFormat="1" applyFont="1" applyBorder="1" applyAlignment="1" applyProtection="1">
      <alignment horizontal="center" vertical="center" wrapText="1"/>
      <protection locked="0"/>
    </xf>
    <xf numFmtId="2" fontId="15" fillId="0" borderId="20" xfId="0" applyNumberFormat="1" applyFont="1" applyBorder="1" applyAlignment="1" applyProtection="1">
      <alignment horizontal="center" vertical="center" wrapText="1"/>
      <protection locked="0"/>
    </xf>
    <xf numFmtId="2" fontId="15" fillId="2" borderId="19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59" fillId="2" borderId="6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1" fontId="7" fillId="0" borderId="15" xfId="0" applyNumberFormat="1" applyFont="1" applyBorder="1" applyAlignment="1" applyProtection="1">
      <alignment horizontal="center" vertical="center" wrapText="1"/>
      <protection locked="0"/>
    </xf>
    <xf numFmtId="1" fontId="7" fillId="0" borderId="30" xfId="0" applyNumberFormat="1" applyFont="1" applyBorder="1" applyAlignment="1" applyProtection="1">
      <alignment horizontal="center" vertical="center" wrapText="1"/>
      <protection locked="0"/>
    </xf>
    <xf numFmtId="1" fontId="7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0" borderId="5" xfId="0" applyNumberFormat="1" applyFont="1" applyBorder="1" applyAlignment="1" applyProtection="1">
      <alignment horizontal="center" vertical="center" wrapText="1"/>
    </xf>
    <xf numFmtId="2" fontId="15" fillId="0" borderId="5" xfId="0" applyNumberFormat="1" applyFont="1" applyBorder="1" applyAlignment="1" applyProtection="1">
      <alignment horizontal="center" vertical="center" wrapText="1"/>
      <protection locked="0"/>
    </xf>
    <xf numFmtId="2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1" fontId="2" fillId="4" borderId="2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22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15" xfId="0" applyNumberFormat="1" applyFont="1" applyBorder="1" applyAlignment="1" applyProtection="1">
      <alignment horizontal="center" vertical="center" wrapText="1"/>
      <protection locked="0"/>
    </xf>
    <xf numFmtId="2" fontId="14" fillId="0" borderId="30" xfId="0" applyNumberFormat="1" applyFont="1" applyBorder="1" applyAlignment="1" applyProtection="1">
      <alignment horizontal="center" vertical="center" wrapText="1"/>
      <protection locked="0"/>
    </xf>
    <xf numFmtId="2" fontId="14" fillId="0" borderId="16" xfId="0" applyNumberFormat="1" applyFont="1" applyBorder="1" applyAlignment="1" applyProtection="1">
      <alignment horizontal="center" vertical="center" wrapText="1"/>
      <protection locked="0"/>
    </xf>
    <xf numFmtId="2" fontId="12" fillId="0" borderId="4" xfId="0" applyNumberFormat="1" applyFont="1" applyBorder="1" applyAlignment="1" applyProtection="1">
      <alignment horizontal="center" vertical="center" wrapText="1"/>
    </xf>
    <xf numFmtId="0" fontId="58" fillId="4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3" fontId="2" fillId="0" borderId="5" xfId="0" applyNumberFormat="1" applyFont="1" applyBorder="1" applyAlignment="1" applyProtection="1">
      <alignment horizontal="center" vertical="center" wrapText="1"/>
      <protection locked="0"/>
    </xf>
    <xf numFmtId="3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5" xfId="0" applyNumberFormat="1" applyFont="1" applyFill="1" applyBorder="1" applyAlignment="1" applyProtection="1">
      <alignment horizontal="center" vertical="center" wrapText="1"/>
    </xf>
    <xf numFmtId="2" fontId="15" fillId="8" borderId="19" xfId="0" applyNumberFormat="1" applyFont="1" applyFill="1" applyBorder="1" applyAlignment="1" applyProtection="1">
      <alignment horizontal="center" vertical="center" wrapText="1"/>
      <protection locked="0"/>
    </xf>
    <xf numFmtId="2" fontId="15" fillId="8" borderId="0" xfId="0" applyNumberFormat="1" applyFont="1" applyFill="1" applyBorder="1" applyAlignment="1" applyProtection="1">
      <alignment horizontal="center" vertical="center" wrapText="1"/>
      <protection locked="0"/>
    </xf>
    <xf numFmtId="2" fontId="15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5" xfId="0" applyFont="1" applyFill="1" applyBorder="1" applyAlignment="1" applyProtection="1">
      <alignment horizontal="left" vertical="center" wrapText="1"/>
    </xf>
    <xf numFmtId="0" fontId="18" fillId="4" borderId="4" xfId="0" applyFont="1" applyFill="1" applyBorder="1" applyAlignment="1" applyProtection="1">
      <alignment horizontal="left" vertical="center" wrapText="1"/>
    </xf>
    <xf numFmtId="0" fontId="58" fillId="0" borderId="6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3" fillId="4" borderId="28" xfId="0" applyFont="1" applyFill="1" applyBorder="1" applyAlignment="1" applyProtection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</xf>
    <xf numFmtId="0" fontId="3" fillId="4" borderId="21" xfId="0" applyFont="1" applyFill="1" applyBorder="1" applyAlignment="1" applyProtection="1">
      <alignment horizontal="center" vertical="center" wrapText="1"/>
    </xf>
    <xf numFmtId="0" fontId="3" fillId="4" borderId="29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1" fontId="2" fillId="0" borderId="19" xfId="0" applyNumberFormat="1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Border="1" applyAlignment="1" applyProtection="1">
      <alignment horizontal="center" vertical="center" wrapText="1"/>
      <protection locked="0"/>
    </xf>
    <xf numFmtId="1" fontId="2" fillId="0" borderId="20" xfId="0" applyNumberFormat="1" applyFont="1" applyBorder="1" applyAlignment="1" applyProtection="1">
      <alignment horizontal="center" vertical="center" wrapText="1"/>
      <protection locked="0"/>
    </xf>
    <xf numFmtId="1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1" fontId="2" fillId="4" borderId="0" xfId="0" applyNumberFormat="1" applyFont="1" applyFill="1" applyAlignment="1" applyProtection="1">
      <alignment horizontal="center" vertical="center" wrapText="1"/>
      <protection locked="0"/>
    </xf>
    <xf numFmtId="0" fontId="58" fillId="0" borderId="4" xfId="0" applyFont="1" applyFill="1" applyBorder="1" applyAlignment="1" applyProtection="1">
      <alignment horizontal="center" vertical="center" wrapText="1"/>
    </xf>
    <xf numFmtId="0" fontId="59" fillId="2" borderId="4" xfId="0" applyFont="1" applyFill="1" applyBorder="1" applyAlignment="1" applyProtection="1">
      <alignment horizontal="center" vertical="center" wrapText="1"/>
    </xf>
    <xf numFmtId="3" fontId="7" fillId="0" borderId="4" xfId="0" applyNumberFormat="1" applyFont="1" applyBorder="1" applyAlignment="1" applyProtection="1">
      <alignment horizontal="center" vertical="center" wrapText="1"/>
      <protection locked="0"/>
    </xf>
    <xf numFmtId="3" fontId="12" fillId="0" borderId="4" xfId="0" applyNumberFormat="1" applyFont="1" applyBorder="1" applyAlignment="1" applyProtection="1">
      <alignment horizontal="center" vertical="center" wrapText="1"/>
    </xf>
    <xf numFmtId="3" fontId="11" fillId="3" borderId="5" xfId="0" applyNumberFormat="1" applyFont="1" applyFill="1" applyBorder="1" applyAlignment="1" applyProtection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center" vertical="center" wrapText="1"/>
    </xf>
    <xf numFmtId="3" fontId="11" fillId="0" borderId="5" xfId="0" applyNumberFormat="1" applyFont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3" fontId="15" fillId="0" borderId="17" xfId="0" applyNumberFormat="1" applyFont="1" applyBorder="1" applyAlignment="1" applyProtection="1">
      <alignment horizontal="center" vertical="center" wrapText="1"/>
      <protection locked="0"/>
    </xf>
    <xf numFmtId="3" fontId="15" fillId="0" borderId="28" xfId="0" applyNumberFormat="1" applyFont="1" applyBorder="1" applyAlignment="1" applyProtection="1">
      <alignment horizontal="center" vertical="center" wrapText="1"/>
      <protection locked="0"/>
    </xf>
    <xf numFmtId="3" fontId="15" fillId="0" borderId="18" xfId="0" applyNumberFormat="1" applyFont="1" applyBorder="1" applyAlignment="1" applyProtection="1">
      <alignment horizontal="center" vertical="center" wrapText="1"/>
      <protection locked="0"/>
    </xf>
    <xf numFmtId="3" fontId="15" fillId="2" borderId="19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0" xfId="0" applyNumberFormat="1" applyFont="1" applyFill="1" applyAlignment="1" applyProtection="1">
      <alignment horizontal="center" vertical="center" wrapText="1"/>
      <protection locked="0"/>
    </xf>
    <xf numFmtId="3" fontId="1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14" fontId="3" fillId="8" borderId="33" xfId="0" applyNumberFormat="1" applyFont="1" applyFill="1" applyBorder="1" applyAlignment="1" applyProtection="1">
      <alignment horizontal="center" vertical="center" wrapText="1"/>
      <protection locked="0"/>
    </xf>
    <xf numFmtId="14" fontId="3" fillId="8" borderId="34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19" xfId="0" applyNumberFormat="1" applyFont="1" applyBorder="1" applyAlignment="1" applyProtection="1">
      <alignment horizontal="center" vertical="center" wrapText="1"/>
      <protection locked="0"/>
    </xf>
    <xf numFmtId="3" fontId="15" fillId="0" borderId="0" xfId="0" applyNumberFormat="1" applyFont="1" applyBorder="1" applyAlignment="1" applyProtection="1">
      <alignment horizontal="center" vertical="center" wrapText="1"/>
      <protection locked="0"/>
    </xf>
    <xf numFmtId="3" fontId="15" fillId="0" borderId="20" xfId="0" applyNumberFormat="1" applyFont="1" applyBorder="1" applyAlignment="1" applyProtection="1">
      <alignment horizontal="center" vertical="center" wrapText="1"/>
      <protection locked="0"/>
    </xf>
    <xf numFmtId="3" fontId="15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15" fillId="8" borderId="0" xfId="0" applyNumberFormat="1" applyFont="1" applyFill="1" applyBorder="1" applyAlignment="1" applyProtection="1">
      <alignment horizontal="center" vertical="center" wrapText="1"/>
      <protection locked="0"/>
    </xf>
    <xf numFmtId="3" fontId="15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21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29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22" xfId="0" applyNumberFormat="1" applyFont="1" applyFill="1" applyBorder="1" applyAlignment="1" applyProtection="1">
      <alignment horizontal="center" vertical="center" wrapText="1"/>
      <protection locked="0"/>
    </xf>
    <xf numFmtId="3" fontId="57" fillId="0" borderId="15" xfId="0" applyNumberFormat="1" applyFont="1" applyBorder="1" applyAlignment="1" applyProtection="1">
      <alignment horizontal="center" vertical="center" wrapText="1"/>
      <protection locked="0"/>
    </xf>
    <xf numFmtId="3" fontId="57" fillId="0" borderId="30" xfId="0" applyNumberFormat="1" applyFont="1" applyBorder="1" applyAlignment="1" applyProtection="1">
      <alignment horizontal="center" vertical="center" wrapText="1"/>
      <protection locked="0"/>
    </xf>
    <xf numFmtId="3" fontId="57" fillId="0" borderId="16" xfId="0" applyNumberFormat="1" applyFont="1" applyBorder="1" applyAlignment="1" applyProtection="1">
      <alignment horizontal="center" vertical="center" wrapText="1"/>
      <protection locked="0"/>
    </xf>
    <xf numFmtId="1" fontId="15" fillId="2" borderId="21" xfId="0" applyNumberFormat="1" applyFont="1" applyFill="1" applyBorder="1" applyAlignment="1" applyProtection="1">
      <alignment horizontal="center" vertical="center" wrapText="1"/>
      <protection locked="0"/>
    </xf>
    <xf numFmtId="1" fontId="15" fillId="2" borderId="29" xfId="0" applyNumberFormat="1" applyFont="1" applyFill="1" applyBorder="1" applyAlignment="1" applyProtection="1">
      <alignment horizontal="center" vertical="center" wrapText="1"/>
      <protection locked="0"/>
    </xf>
    <xf numFmtId="1" fontId="15" fillId="2" borderId="22" xfId="0" applyNumberFormat="1" applyFont="1" applyFill="1" applyBorder="1" applyAlignment="1" applyProtection="1">
      <alignment horizontal="center" vertical="center" wrapText="1"/>
      <protection locked="0"/>
    </xf>
    <xf numFmtId="1" fontId="15" fillId="2" borderId="19" xfId="0" applyNumberFormat="1" applyFont="1" applyFill="1" applyBorder="1" applyAlignment="1" applyProtection="1">
      <alignment horizontal="center" vertical="center" wrapText="1"/>
      <protection locked="0"/>
    </xf>
    <xf numFmtId="1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15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9" xfId="0" applyNumberFormat="1" applyFont="1" applyBorder="1" applyAlignment="1" applyProtection="1">
      <alignment horizontal="center" vertical="center" wrapText="1"/>
      <protection locked="0"/>
    </xf>
    <xf numFmtId="1" fontId="15" fillId="0" borderId="0" xfId="0" applyNumberFormat="1" applyFont="1" applyBorder="1" applyAlignment="1" applyProtection="1">
      <alignment horizontal="center" vertical="center" wrapText="1"/>
      <protection locked="0"/>
    </xf>
    <xf numFmtId="1" fontId="15" fillId="0" borderId="20" xfId="0" applyNumberFormat="1" applyFont="1" applyBorder="1" applyAlignment="1" applyProtection="1">
      <alignment horizontal="center" vertical="center" wrapText="1"/>
      <protection locked="0"/>
    </xf>
    <xf numFmtId="1" fontId="15" fillId="8" borderId="19" xfId="0" applyNumberFormat="1" applyFont="1" applyFill="1" applyBorder="1" applyAlignment="1" applyProtection="1">
      <alignment horizontal="center" vertical="center" wrapText="1"/>
      <protection locked="0"/>
    </xf>
    <xf numFmtId="1" fontId="15" fillId="8" borderId="0" xfId="0" applyNumberFormat="1" applyFont="1" applyFill="1" applyBorder="1" applyAlignment="1" applyProtection="1">
      <alignment horizontal="center" vertical="center" wrapText="1"/>
      <protection locked="0"/>
    </xf>
    <xf numFmtId="1" fontId="15" fillId="8" borderId="20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5" xfId="0" applyNumberFormat="1" applyFont="1" applyBorder="1" applyAlignment="1" applyProtection="1">
      <alignment horizontal="center" vertical="center" wrapText="1"/>
      <protection locked="0"/>
    </xf>
    <xf numFmtId="1" fontId="14" fillId="0" borderId="30" xfId="0" applyNumberFormat="1" applyFont="1" applyBorder="1" applyAlignment="1" applyProtection="1">
      <alignment horizontal="center" vertical="center" wrapText="1"/>
      <protection locked="0"/>
    </xf>
    <xf numFmtId="1" fontId="14" fillId="0" borderId="16" xfId="0" applyNumberFormat="1" applyFont="1" applyBorder="1" applyAlignment="1" applyProtection="1">
      <alignment horizontal="center" vertical="center" wrapText="1"/>
      <protection locked="0"/>
    </xf>
    <xf numFmtId="1" fontId="11" fillId="0" borderId="5" xfId="0" applyNumberFormat="1" applyFont="1" applyBorder="1" applyAlignment="1">
      <alignment horizontal="center" vertical="center" wrapText="1"/>
    </xf>
    <xf numFmtId="1" fontId="11" fillId="3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 applyProtection="1">
      <alignment horizontal="center" vertical="center" wrapText="1"/>
    </xf>
    <xf numFmtId="1" fontId="15" fillId="0" borderId="5" xfId="0" applyNumberFormat="1" applyFont="1" applyBorder="1" applyAlignment="1" applyProtection="1">
      <alignment horizontal="center" vertical="center" wrapText="1"/>
      <protection locked="0"/>
    </xf>
    <xf numFmtId="1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5" xfId="0" applyFont="1" applyFill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1" fontId="11" fillId="3" borderId="5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Border="1" applyAlignment="1" applyProtection="1">
      <alignment horizontal="center" vertical="center" wrapText="1"/>
      <protection locked="0"/>
    </xf>
    <xf numFmtId="1" fontId="2" fillId="0" borderId="28" xfId="0" applyNumberFormat="1" applyFont="1" applyBorder="1" applyAlignment="1" applyProtection="1">
      <alignment horizontal="center" vertical="center" wrapText="1"/>
      <protection locked="0"/>
    </xf>
    <xf numFmtId="1" fontId="2" fillId="0" borderId="18" xfId="0" applyNumberFormat="1" applyFont="1" applyBorder="1" applyAlignment="1" applyProtection="1">
      <alignment horizontal="center" vertical="center" wrapText="1"/>
      <protection locked="0"/>
    </xf>
    <xf numFmtId="1" fontId="12" fillId="0" borderId="4" xfId="0" applyNumberFormat="1" applyFont="1" applyBorder="1" applyAlignment="1" applyProtection="1">
      <alignment horizontal="center" vertical="center" wrapText="1"/>
    </xf>
    <xf numFmtId="0" fontId="55" fillId="3" borderId="6" xfId="0" applyFont="1" applyFill="1" applyBorder="1" applyAlignment="1" applyProtection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 applyProtection="1">
      <alignment horizontal="center" vertical="center" wrapText="1"/>
    </xf>
    <xf numFmtId="0" fontId="30" fillId="5" borderId="0" xfId="0" applyFont="1" applyFill="1" applyAlignment="1" applyProtection="1">
      <alignment horizontal="left" vertical="center"/>
    </xf>
    <xf numFmtId="0" fontId="30" fillId="5" borderId="0" xfId="0" applyFont="1" applyFill="1" applyAlignment="1" applyProtection="1">
      <alignment horizontal="center" vertical="center"/>
    </xf>
    <xf numFmtId="14" fontId="43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4" fontId="3" fillId="8" borderId="33" xfId="0" applyNumberFormat="1" applyFont="1" applyFill="1" applyBorder="1" applyAlignment="1">
      <alignment horizontal="center" vertical="center" wrapText="1"/>
    </xf>
    <xf numFmtId="14" fontId="3" fillId="8" borderId="3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14" fontId="43" fillId="0" borderId="0" xfId="0" applyNumberFormat="1" applyFont="1" applyFill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</cellXfs>
  <cellStyles count="3">
    <cellStyle name="Default" xfId="2" xr:uid="{F871C7C7-E029-45E6-99B4-F9300D37419F}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68038</xdr:colOff>
      <xdr:row>0</xdr:row>
      <xdr:rowOff>97089</xdr:rowOff>
    </xdr:from>
    <xdr:to>
      <xdr:col>21</xdr:col>
      <xdr:colOff>340180</xdr:colOff>
      <xdr:row>2</xdr:row>
      <xdr:rowOff>21552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6F7170-B116-4442-B7E8-835E35F00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02" y="97089"/>
          <a:ext cx="1796142" cy="825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108858</xdr:colOff>
      <xdr:row>0</xdr:row>
      <xdr:rowOff>0</xdr:rowOff>
    </xdr:from>
    <xdr:to>
      <xdr:col>21</xdr:col>
      <xdr:colOff>164006</xdr:colOff>
      <xdr:row>1</xdr:row>
      <xdr:rowOff>333760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A853C7-3685-47B9-B8B9-4B973779F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1" y="0"/>
          <a:ext cx="1580591" cy="917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536864</xdr:colOff>
      <xdr:row>0</xdr:row>
      <xdr:rowOff>0</xdr:rowOff>
    </xdr:from>
    <xdr:to>
      <xdr:col>16</xdr:col>
      <xdr:colOff>323945</xdr:colOff>
      <xdr:row>2</xdr:row>
      <xdr:rowOff>389686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B0AFD3-5CD2-4CE7-84E9-756DCB823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36137" y="0"/>
          <a:ext cx="2053042" cy="9971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239544</xdr:colOff>
      <xdr:row>0</xdr:row>
      <xdr:rowOff>95249</xdr:rowOff>
    </xdr:from>
    <xdr:to>
      <xdr:col>24</xdr:col>
      <xdr:colOff>277983</xdr:colOff>
      <xdr:row>3</xdr:row>
      <xdr:rowOff>11126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11CF1A-CB6D-4D84-A8C0-E04610F56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24080" y="95249"/>
          <a:ext cx="1556997" cy="9445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163285</xdr:colOff>
      <xdr:row>0</xdr:row>
      <xdr:rowOff>0</xdr:rowOff>
    </xdr:from>
    <xdr:to>
      <xdr:col>25</xdr:col>
      <xdr:colOff>420989</xdr:colOff>
      <xdr:row>2</xdr:row>
      <xdr:rowOff>391452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C10551-4E88-4A85-81C1-10A1923C7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8321" y="0"/>
          <a:ext cx="2502882" cy="1002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1457-3426-472B-A7CC-0B4CCB165A98}">
  <sheetPr>
    <tabColor theme="8"/>
  </sheetPr>
  <dimension ref="A1:AN376"/>
  <sheetViews>
    <sheetView showGridLines="0" tabSelected="1" topLeftCell="A304" zoomScale="70" zoomScaleNormal="70" workbookViewId="0">
      <selection activeCell="B338" sqref="B338"/>
    </sheetView>
  </sheetViews>
  <sheetFormatPr baseColWidth="10" defaultColWidth="11.44140625" defaultRowHeight="16.8"/>
  <cols>
    <col min="1" max="1" width="39.109375" style="131" customWidth="1"/>
    <col min="2" max="2" width="13.5546875" style="131" bestFit="1" customWidth="1"/>
    <col min="3" max="4" width="13.44140625" style="131" bestFit="1" customWidth="1"/>
    <col min="5" max="5" width="13.109375" style="131" bestFit="1" customWidth="1"/>
    <col min="6" max="6" width="10.33203125" style="131" customWidth="1"/>
    <col min="7" max="7" width="13.44140625" style="131" bestFit="1" customWidth="1"/>
    <col min="8" max="8" width="17" style="131" customWidth="1"/>
    <col min="9" max="9" width="13.109375" style="131" bestFit="1" customWidth="1"/>
    <col min="10" max="10" width="12.33203125" style="131" bestFit="1" customWidth="1"/>
    <col min="11" max="11" width="13.109375" style="131" bestFit="1" customWidth="1"/>
    <col min="12" max="12" width="12.33203125" style="131" bestFit="1" customWidth="1"/>
    <col min="13" max="13" width="13.109375" style="131" bestFit="1" customWidth="1"/>
    <col min="14" max="25" width="11.44140625" style="131"/>
    <col min="26" max="26" width="13.44140625" style="131" bestFit="1" customWidth="1"/>
    <col min="27" max="33" width="11.44140625" style="131"/>
    <col min="34" max="34" width="12.44140625" style="131" bestFit="1" customWidth="1"/>
    <col min="35" max="16384" width="11.44140625" style="131"/>
  </cols>
  <sheetData>
    <row r="1" spans="1:40" s="123" customFormat="1" ht="42" customHeight="1">
      <c r="A1" s="122" t="s">
        <v>41</v>
      </c>
      <c r="G1" s="124" t="s">
        <v>60</v>
      </c>
      <c r="H1" s="185">
        <v>46149</v>
      </c>
      <c r="I1" s="333"/>
      <c r="J1" s="333"/>
      <c r="L1" s="411" t="s">
        <v>27</v>
      </c>
      <c r="M1" s="411"/>
      <c r="N1" s="411"/>
      <c r="O1" s="411"/>
      <c r="P1" s="411"/>
      <c r="Q1" s="411"/>
      <c r="R1" s="411"/>
      <c r="S1" s="411"/>
    </row>
    <row r="2" spans="1:40" s="128" customFormat="1" ht="28.5" customHeight="1">
      <c r="A2" s="125" t="s">
        <v>29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7"/>
      <c r="AM2" s="127"/>
      <c r="AN2" s="127"/>
    </row>
    <row r="3" spans="1:40" ht="17.399999999999999" thickBot="1">
      <c r="A3" s="129"/>
      <c r="B3" s="130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</row>
    <row r="4" spans="1:40" ht="15" customHeight="1" thickBot="1">
      <c r="A4" s="334">
        <v>2021</v>
      </c>
      <c r="B4" s="307" t="s">
        <v>0</v>
      </c>
      <c r="C4" s="307"/>
      <c r="D4" s="307"/>
      <c r="E4" s="307"/>
      <c r="F4" s="307"/>
      <c r="G4" s="307"/>
      <c r="H4" s="307" t="s">
        <v>1</v>
      </c>
      <c r="I4" s="307"/>
      <c r="J4" s="307"/>
      <c r="K4" s="307"/>
      <c r="L4" s="307"/>
      <c r="M4" s="307"/>
      <c r="N4" s="307" t="s">
        <v>2</v>
      </c>
      <c r="O4" s="307"/>
      <c r="P4" s="307"/>
      <c r="Q4" s="307"/>
      <c r="R4" s="307"/>
      <c r="S4" s="307"/>
      <c r="T4" s="307" t="s">
        <v>3</v>
      </c>
      <c r="U4" s="307"/>
      <c r="V4" s="307"/>
      <c r="W4" s="307"/>
      <c r="X4" s="307"/>
      <c r="Y4" s="307"/>
      <c r="Z4" s="307" t="s">
        <v>4</v>
      </c>
      <c r="AA4" s="307"/>
      <c r="AB4" s="307"/>
      <c r="AC4" s="307"/>
      <c r="AD4" s="307"/>
      <c r="AE4" s="307"/>
      <c r="AF4" s="307" t="s">
        <v>5</v>
      </c>
      <c r="AG4" s="307"/>
      <c r="AH4" s="307"/>
      <c r="AI4" s="307"/>
      <c r="AJ4" s="307"/>
      <c r="AK4" s="307"/>
      <c r="AL4" s="129"/>
      <c r="AM4" s="129"/>
      <c r="AN4" s="129"/>
    </row>
    <row r="5" spans="1:40" ht="15.75" customHeight="1" thickBot="1">
      <c r="A5" s="335"/>
      <c r="B5" s="337" t="s">
        <v>6</v>
      </c>
      <c r="C5" s="338"/>
      <c r="D5" s="337" t="s">
        <v>7</v>
      </c>
      <c r="E5" s="338"/>
      <c r="F5" s="337" t="s">
        <v>8</v>
      </c>
      <c r="G5" s="338"/>
      <c r="H5" s="339" t="s">
        <v>9</v>
      </c>
      <c r="I5" s="339"/>
      <c r="J5" s="339" t="s">
        <v>7</v>
      </c>
      <c r="K5" s="339"/>
      <c r="L5" s="339" t="s">
        <v>8</v>
      </c>
      <c r="M5" s="339"/>
      <c r="N5" s="339" t="s">
        <v>9</v>
      </c>
      <c r="O5" s="339"/>
      <c r="P5" s="339" t="s">
        <v>7</v>
      </c>
      <c r="Q5" s="339"/>
      <c r="R5" s="339" t="s">
        <v>8</v>
      </c>
      <c r="S5" s="339"/>
      <c r="T5" s="339" t="s">
        <v>9</v>
      </c>
      <c r="U5" s="339"/>
      <c r="V5" s="339" t="s">
        <v>7</v>
      </c>
      <c r="W5" s="339"/>
      <c r="X5" s="339" t="s">
        <v>8</v>
      </c>
      <c r="Y5" s="339"/>
      <c r="Z5" s="339" t="s">
        <v>9</v>
      </c>
      <c r="AA5" s="339"/>
      <c r="AB5" s="339" t="s">
        <v>7</v>
      </c>
      <c r="AC5" s="339"/>
      <c r="AD5" s="339" t="s">
        <v>8</v>
      </c>
      <c r="AE5" s="339"/>
      <c r="AF5" s="339" t="s">
        <v>9</v>
      </c>
      <c r="AG5" s="339"/>
      <c r="AH5" s="339" t="s">
        <v>7</v>
      </c>
      <c r="AI5" s="339"/>
      <c r="AJ5" s="339" t="s">
        <v>8</v>
      </c>
      <c r="AK5" s="339"/>
      <c r="AL5" s="129"/>
      <c r="AM5" s="129"/>
      <c r="AN5" s="129"/>
    </row>
    <row r="6" spans="1:40" ht="15.75" customHeight="1">
      <c r="A6" s="132" t="s">
        <v>43</v>
      </c>
      <c r="B6" s="331">
        <v>9200823</v>
      </c>
      <c r="C6" s="332"/>
      <c r="D6" s="331">
        <v>67300886</v>
      </c>
      <c r="E6" s="332"/>
      <c r="F6" s="331">
        <v>76501709</v>
      </c>
      <c r="G6" s="332"/>
      <c r="H6" s="331">
        <v>3606371</v>
      </c>
      <c r="I6" s="332"/>
      <c r="J6" s="331">
        <v>54607835</v>
      </c>
      <c r="K6" s="332"/>
      <c r="L6" s="331">
        <v>58214206</v>
      </c>
      <c r="M6" s="332"/>
      <c r="N6" s="331">
        <v>3864079</v>
      </c>
      <c r="O6" s="332"/>
      <c r="P6" s="331">
        <v>99074414</v>
      </c>
      <c r="Q6" s="332"/>
      <c r="R6" s="331">
        <v>102938493</v>
      </c>
      <c r="S6" s="332"/>
      <c r="T6" s="331">
        <v>1473475</v>
      </c>
      <c r="U6" s="332"/>
      <c r="V6" s="331">
        <v>34515227</v>
      </c>
      <c r="W6" s="332"/>
      <c r="X6" s="331">
        <v>35988702</v>
      </c>
      <c r="Y6" s="332"/>
      <c r="Z6" s="331">
        <v>2434794</v>
      </c>
      <c r="AA6" s="332"/>
      <c r="AB6" s="331">
        <v>43886350</v>
      </c>
      <c r="AC6" s="332"/>
      <c r="AD6" s="331">
        <v>46321144</v>
      </c>
      <c r="AE6" s="332"/>
      <c r="AF6" s="331">
        <v>20579542</v>
      </c>
      <c r="AG6" s="332"/>
      <c r="AH6" s="331">
        <v>299384712</v>
      </c>
      <c r="AI6" s="332"/>
      <c r="AJ6" s="331">
        <v>319964254</v>
      </c>
      <c r="AK6" s="332"/>
      <c r="AL6" s="129"/>
      <c r="AM6" s="129"/>
      <c r="AN6" s="129"/>
    </row>
    <row r="7" spans="1:40" ht="15" customHeight="1">
      <c r="A7" s="133" t="s">
        <v>44</v>
      </c>
      <c r="B7" s="329">
        <v>8706260</v>
      </c>
      <c r="C7" s="330"/>
      <c r="D7" s="329">
        <v>61736766</v>
      </c>
      <c r="E7" s="330"/>
      <c r="F7" s="329">
        <v>70443026</v>
      </c>
      <c r="G7" s="330"/>
      <c r="H7" s="329">
        <v>3363152</v>
      </c>
      <c r="I7" s="330"/>
      <c r="J7" s="329">
        <v>50361660</v>
      </c>
      <c r="K7" s="330"/>
      <c r="L7" s="329">
        <v>53724812</v>
      </c>
      <c r="M7" s="330"/>
      <c r="N7" s="329">
        <v>3471926</v>
      </c>
      <c r="O7" s="330"/>
      <c r="P7" s="329">
        <v>89712147</v>
      </c>
      <c r="Q7" s="330"/>
      <c r="R7" s="329">
        <v>93184073</v>
      </c>
      <c r="S7" s="330"/>
      <c r="T7" s="329">
        <v>1326292</v>
      </c>
      <c r="U7" s="330"/>
      <c r="V7" s="329">
        <v>31685970</v>
      </c>
      <c r="W7" s="330"/>
      <c r="X7" s="329">
        <v>33012262</v>
      </c>
      <c r="Y7" s="330"/>
      <c r="Z7" s="329">
        <v>2328990</v>
      </c>
      <c r="AA7" s="330"/>
      <c r="AB7" s="329">
        <v>40590341</v>
      </c>
      <c r="AC7" s="330"/>
      <c r="AD7" s="329">
        <v>42919331</v>
      </c>
      <c r="AE7" s="330"/>
      <c r="AF7" s="329">
        <v>19196620</v>
      </c>
      <c r="AG7" s="330"/>
      <c r="AH7" s="329">
        <v>274086884</v>
      </c>
      <c r="AI7" s="330"/>
      <c r="AJ7" s="329">
        <v>293283504</v>
      </c>
      <c r="AK7" s="330"/>
      <c r="AL7" s="129"/>
      <c r="AM7" s="129"/>
      <c r="AN7" s="129"/>
    </row>
    <row r="8" spans="1:40" ht="15" customHeight="1">
      <c r="A8" s="132" t="s">
        <v>45</v>
      </c>
      <c r="B8" s="327">
        <v>11094565</v>
      </c>
      <c r="C8" s="328"/>
      <c r="D8" s="327">
        <v>70310891</v>
      </c>
      <c r="E8" s="328"/>
      <c r="F8" s="327">
        <v>81405456</v>
      </c>
      <c r="G8" s="328"/>
      <c r="H8" s="327">
        <v>4263613</v>
      </c>
      <c r="I8" s="328"/>
      <c r="J8" s="327">
        <v>57037389</v>
      </c>
      <c r="K8" s="328"/>
      <c r="L8" s="327">
        <v>61301002</v>
      </c>
      <c r="M8" s="328"/>
      <c r="N8" s="327">
        <v>4548577</v>
      </c>
      <c r="O8" s="328"/>
      <c r="P8" s="327">
        <v>101468759</v>
      </c>
      <c r="Q8" s="328"/>
      <c r="R8" s="327">
        <v>106017336</v>
      </c>
      <c r="S8" s="328"/>
      <c r="T8" s="327">
        <v>1684913</v>
      </c>
      <c r="U8" s="328"/>
      <c r="V8" s="327">
        <v>35613563</v>
      </c>
      <c r="W8" s="328"/>
      <c r="X8" s="327">
        <v>37298476</v>
      </c>
      <c r="Y8" s="328"/>
      <c r="Z8" s="327">
        <v>2727712</v>
      </c>
      <c r="AA8" s="328"/>
      <c r="AB8" s="327">
        <v>45677789</v>
      </c>
      <c r="AC8" s="328"/>
      <c r="AD8" s="327">
        <v>48405501</v>
      </c>
      <c r="AE8" s="328"/>
      <c r="AF8" s="327">
        <v>24319380</v>
      </c>
      <c r="AG8" s="328"/>
      <c r="AH8" s="327">
        <v>310108391</v>
      </c>
      <c r="AI8" s="328"/>
      <c r="AJ8" s="327">
        <v>334427771</v>
      </c>
      <c r="AK8" s="328"/>
      <c r="AL8" s="129"/>
      <c r="AM8" s="129"/>
      <c r="AN8" s="129"/>
    </row>
    <row r="9" spans="1:40" ht="15" customHeight="1">
      <c r="A9" s="133" t="s">
        <v>46</v>
      </c>
      <c r="B9" s="329">
        <v>11405572</v>
      </c>
      <c r="C9" s="330"/>
      <c r="D9" s="329">
        <v>69190472</v>
      </c>
      <c r="E9" s="330"/>
      <c r="F9" s="329">
        <v>80596044</v>
      </c>
      <c r="G9" s="330"/>
      <c r="H9" s="329">
        <v>4544311</v>
      </c>
      <c r="I9" s="330"/>
      <c r="J9" s="329">
        <v>55761817</v>
      </c>
      <c r="K9" s="330"/>
      <c r="L9" s="329">
        <v>60306128</v>
      </c>
      <c r="M9" s="330"/>
      <c r="N9" s="329">
        <v>4925123</v>
      </c>
      <c r="O9" s="330"/>
      <c r="P9" s="329">
        <v>101654422</v>
      </c>
      <c r="Q9" s="330"/>
      <c r="R9" s="329">
        <v>106579545</v>
      </c>
      <c r="S9" s="330"/>
      <c r="T9" s="329">
        <v>1700292</v>
      </c>
      <c r="U9" s="330"/>
      <c r="V9" s="329">
        <v>34910397</v>
      </c>
      <c r="W9" s="330"/>
      <c r="X9" s="329">
        <v>36610689</v>
      </c>
      <c r="Y9" s="330"/>
      <c r="Z9" s="329">
        <v>2767920</v>
      </c>
      <c r="AA9" s="330"/>
      <c r="AB9" s="329">
        <v>44712892</v>
      </c>
      <c r="AC9" s="330"/>
      <c r="AD9" s="329">
        <v>47480812</v>
      </c>
      <c r="AE9" s="330"/>
      <c r="AF9" s="329">
        <v>25343218</v>
      </c>
      <c r="AG9" s="330"/>
      <c r="AH9" s="329">
        <v>306230000</v>
      </c>
      <c r="AI9" s="330"/>
      <c r="AJ9" s="329">
        <v>331573218</v>
      </c>
      <c r="AK9" s="330"/>
      <c r="AL9" s="129"/>
      <c r="AM9" s="129"/>
      <c r="AN9" s="129"/>
    </row>
    <row r="10" spans="1:40" ht="15" customHeight="1">
      <c r="A10" s="132" t="s">
        <v>47</v>
      </c>
      <c r="B10" s="327">
        <v>11554693</v>
      </c>
      <c r="C10" s="328"/>
      <c r="D10" s="327">
        <v>70190581</v>
      </c>
      <c r="E10" s="328"/>
      <c r="F10" s="327">
        <v>81745274</v>
      </c>
      <c r="G10" s="328"/>
      <c r="H10" s="327">
        <v>4787006</v>
      </c>
      <c r="I10" s="328"/>
      <c r="J10" s="327">
        <v>56576835</v>
      </c>
      <c r="K10" s="328"/>
      <c r="L10" s="327">
        <v>61363841</v>
      </c>
      <c r="M10" s="328"/>
      <c r="N10" s="327">
        <v>5187985</v>
      </c>
      <c r="O10" s="328"/>
      <c r="P10" s="327">
        <v>103521859</v>
      </c>
      <c r="Q10" s="328"/>
      <c r="R10" s="327">
        <v>108709844</v>
      </c>
      <c r="S10" s="328"/>
      <c r="T10" s="327">
        <v>1747686</v>
      </c>
      <c r="U10" s="328"/>
      <c r="V10" s="327">
        <v>35060353</v>
      </c>
      <c r="W10" s="328"/>
      <c r="X10" s="327">
        <v>36808039</v>
      </c>
      <c r="Y10" s="328"/>
      <c r="Z10" s="327">
        <v>2842209</v>
      </c>
      <c r="AA10" s="328"/>
      <c r="AB10" s="327">
        <v>44899741</v>
      </c>
      <c r="AC10" s="328"/>
      <c r="AD10" s="327">
        <v>47741950</v>
      </c>
      <c r="AE10" s="328"/>
      <c r="AF10" s="327">
        <v>26119579</v>
      </c>
      <c r="AG10" s="328"/>
      <c r="AH10" s="327">
        <v>310249369</v>
      </c>
      <c r="AI10" s="328"/>
      <c r="AJ10" s="327">
        <v>336368948</v>
      </c>
      <c r="AK10" s="328"/>
      <c r="AL10" s="129"/>
      <c r="AM10" s="129"/>
      <c r="AN10" s="129"/>
    </row>
    <row r="11" spans="1:40" ht="15" customHeight="1">
      <c r="A11" s="133" t="s">
        <v>48</v>
      </c>
      <c r="B11" s="329">
        <v>10210801</v>
      </c>
      <c r="C11" s="330"/>
      <c r="D11" s="329">
        <v>63512363</v>
      </c>
      <c r="E11" s="330"/>
      <c r="F11" s="329">
        <v>73723164</v>
      </c>
      <c r="G11" s="330"/>
      <c r="H11" s="329">
        <v>4180266</v>
      </c>
      <c r="I11" s="330"/>
      <c r="J11" s="329">
        <v>51755941</v>
      </c>
      <c r="K11" s="330"/>
      <c r="L11" s="329">
        <v>55936207</v>
      </c>
      <c r="M11" s="330"/>
      <c r="N11" s="329">
        <v>4579511</v>
      </c>
      <c r="O11" s="330"/>
      <c r="P11" s="329">
        <v>94324250</v>
      </c>
      <c r="Q11" s="330"/>
      <c r="R11" s="329">
        <v>98903761</v>
      </c>
      <c r="S11" s="330"/>
      <c r="T11" s="329">
        <v>1528531</v>
      </c>
      <c r="U11" s="330"/>
      <c r="V11" s="329">
        <v>31752739</v>
      </c>
      <c r="W11" s="330"/>
      <c r="X11" s="329">
        <v>33281270</v>
      </c>
      <c r="Y11" s="330"/>
      <c r="Z11" s="329">
        <v>2613179</v>
      </c>
      <c r="AA11" s="330"/>
      <c r="AB11" s="329">
        <v>40696696</v>
      </c>
      <c r="AC11" s="330"/>
      <c r="AD11" s="329">
        <v>43309875</v>
      </c>
      <c r="AE11" s="330"/>
      <c r="AF11" s="329">
        <v>23112288</v>
      </c>
      <c r="AG11" s="330"/>
      <c r="AH11" s="329">
        <v>282041989</v>
      </c>
      <c r="AI11" s="330"/>
      <c r="AJ11" s="329">
        <v>305154277</v>
      </c>
      <c r="AK11" s="330"/>
      <c r="AL11" s="129"/>
      <c r="AM11" s="129"/>
      <c r="AN11" s="129"/>
    </row>
    <row r="12" spans="1:40" ht="15" customHeight="1">
      <c r="A12" s="132" t="s">
        <v>49</v>
      </c>
      <c r="B12" s="327">
        <v>9928205</v>
      </c>
      <c r="C12" s="328"/>
      <c r="D12" s="327">
        <v>63817811</v>
      </c>
      <c r="E12" s="328"/>
      <c r="F12" s="327">
        <v>73746016</v>
      </c>
      <c r="G12" s="328"/>
      <c r="H12" s="327">
        <v>4083339</v>
      </c>
      <c r="I12" s="328"/>
      <c r="J12" s="327">
        <v>52250007</v>
      </c>
      <c r="K12" s="328"/>
      <c r="L12" s="327">
        <v>56333346</v>
      </c>
      <c r="M12" s="328"/>
      <c r="N12" s="327">
        <v>4286142</v>
      </c>
      <c r="O12" s="328"/>
      <c r="P12" s="327">
        <v>92736562</v>
      </c>
      <c r="Q12" s="328"/>
      <c r="R12" s="327">
        <v>97022704</v>
      </c>
      <c r="S12" s="328"/>
      <c r="T12" s="327">
        <v>1413762</v>
      </c>
      <c r="U12" s="328"/>
      <c r="V12" s="327">
        <v>31173037</v>
      </c>
      <c r="W12" s="328"/>
      <c r="X12" s="327">
        <v>32586799</v>
      </c>
      <c r="Y12" s="328"/>
      <c r="Z12" s="327">
        <v>2584975</v>
      </c>
      <c r="AA12" s="328"/>
      <c r="AB12" s="327">
        <v>40514293</v>
      </c>
      <c r="AC12" s="328"/>
      <c r="AD12" s="327">
        <v>43099268</v>
      </c>
      <c r="AE12" s="328"/>
      <c r="AF12" s="327">
        <v>22296423</v>
      </c>
      <c r="AG12" s="328"/>
      <c r="AH12" s="327">
        <v>280491710</v>
      </c>
      <c r="AI12" s="328"/>
      <c r="AJ12" s="327">
        <v>302788133</v>
      </c>
      <c r="AK12" s="328"/>
      <c r="AL12" s="129"/>
      <c r="AM12" s="129"/>
      <c r="AN12" s="129"/>
    </row>
    <row r="13" spans="1:40" ht="15" customHeight="1">
      <c r="A13" s="133" t="s">
        <v>50</v>
      </c>
      <c r="B13" s="329">
        <v>9625152</v>
      </c>
      <c r="C13" s="330"/>
      <c r="D13" s="329">
        <v>62946560</v>
      </c>
      <c r="E13" s="330"/>
      <c r="F13" s="329">
        <v>72571712</v>
      </c>
      <c r="G13" s="330"/>
      <c r="H13" s="329">
        <v>4004160</v>
      </c>
      <c r="I13" s="330"/>
      <c r="J13" s="329">
        <v>51897561</v>
      </c>
      <c r="K13" s="330"/>
      <c r="L13" s="329">
        <v>55901721</v>
      </c>
      <c r="M13" s="330"/>
      <c r="N13" s="329">
        <v>4205766</v>
      </c>
      <c r="O13" s="330"/>
      <c r="P13" s="329">
        <v>93100814</v>
      </c>
      <c r="Q13" s="330"/>
      <c r="R13" s="329">
        <v>97306580</v>
      </c>
      <c r="S13" s="330"/>
      <c r="T13" s="329">
        <v>1324046</v>
      </c>
      <c r="U13" s="330"/>
      <c r="V13" s="329">
        <v>30706107</v>
      </c>
      <c r="W13" s="330"/>
      <c r="X13" s="329">
        <v>32030153</v>
      </c>
      <c r="Y13" s="330"/>
      <c r="Z13" s="329">
        <v>2389940</v>
      </c>
      <c r="AA13" s="330"/>
      <c r="AB13" s="329">
        <v>39206693</v>
      </c>
      <c r="AC13" s="330"/>
      <c r="AD13" s="329">
        <v>41596633</v>
      </c>
      <c r="AE13" s="330"/>
      <c r="AF13" s="329">
        <v>21549064</v>
      </c>
      <c r="AG13" s="330"/>
      <c r="AH13" s="329">
        <v>277857735</v>
      </c>
      <c r="AI13" s="330"/>
      <c r="AJ13" s="329">
        <v>299406799</v>
      </c>
      <c r="AK13" s="330"/>
      <c r="AL13" s="129"/>
      <c r="AM13" s="129"/>
      <c r="AN13" s="129"/>
    </row>
    <row r="14" spans="1:40" ht="15" customHeight="1">
      <c r="A14" s="132" t="s">
        <v>51</v>
      </c>
      <c r="B14" s="327">
        <v>8968776</v>
      </c>
      <c r="C14" s="328"/>
      <c r="D14" s="327">
        <v>60084889</v>
      </c>
      <c r="E14" s="328"/>
      <c r="F14" s="327">
        <v>69053665</v>
      </c>
      <c r="G14" s="328"/>
      <c r="H14" s="327">
        <v>3675903</v>
      </c>
      <c r="I14" s="328"/>
      <c r="J14" s="327">
        <v>49349185</v>
      </c>
      <c r="K14" s="328"/>
      <c r="L14" s="327">
        <v>53025088</v>
      </c>
      <c r="M14" s="328"/>
      <c r="N14" s="327">
        <v>3912398</v>
      </c>
      <c r="O14" s="328"/>
      <c r="P14" s="327">
        <v>89311413</v>
      </c>
      <c r="Q14" s="328"/>
      <c r="R14" s="327">
        <v>93223811</v>
      </c>
      <c r="S14" s="328"/>
      <c r="T14" s="327">
        <v>1190515</v>
      </c>
      <c r="U14" s="328"/>
      <c r="V14" s="327">
        <v>29554188</v>
      </c>
      <c r="W14" s="328"/>
      <c r="X14" s="327">
        <v>30744703</v>
      </c>
      <c r="Y14" s="328"/>
      <c r="Z14" s="327">
        <v>2293411</v>
      </c>
      <c r="AA14" s="328"/>
      <c r="AB14" s="327">
        <v>37574940</v>
      </c>
      <c r="AC14" s="328"/>
      <c r="AD14" s="327">
        <v>39868351</v>
      </c>
      <c r="AE14" s="328"/>
      <c r="AF14" s="327">
        <v>20041003</v>
      </c>
      <c r="AG14" s="328"/>
      <c r="AH14" s="327">
        <v>265874615</v>
      </c>
      <c r="AI14" s="328"/>
      <c r="AJ14" s="327">
        <v>285915618</v>
      </c>
      <c r="AK14" s="328"/>
      <c r="AL14" s="129"/>
      <c r="AM14" s="129"/>
      <c r="AN14" s="129"/>
    </row>
    <row r="15" spans="1:40" ht="15" customHeight="1">
      <c r="A15" s="133" t="s">
        <v>52</v>
      </c>
      <c r="B15" s="329">
        <v>9867251</v>
      </c>
      <c r="C15" s="330"/>
      <c r="D15" s="329">
        <v>63419235</v>
      </c>
      <c r="E15" s="330"/>
      <c r="F15" s="329">
        <v>73286486</v>
      </c>
      <c r="G15" s="330"/>
      <c r="H15" s="329">
        <v>3909900</v>
      </c>
      <c r="I15" s="330"/>
      <c r="J15" s="329">
        <v>51932063</v>
      </c>
      <c r="K15" s="330"/>
      <c r="L15" s="329">
        <v>55841963</v>
      </c>
      <c r="M15" s="330"/>
      <c r="N15" s="329">
        <v>4256596</v>
      </c>
      <c r="O15" s="330"/>
      <c r="P15" s="329">
        <v>93383654</v>
      </c>
      <c r="Q15" s="330"/>
      <c r="R15" s="329">
        <v>97640250</v>
      </c>
      <c r="S15" s="330"/>
      <c r="T15" s="329">
        <v>1274724</v>
      </c>
      <c r="U15" s="330"/>
      <c r="V15" s="329">
        <v>31940632</v>
      </c>
      <c r="W15" s="330"/>
      <c r="X15" s="329">
        <v>33215356</v>
      </c>
      <c r="Y15" s="330"/>
      <c r="Z15" s="329">
        <v>2536116</v>
      </c>
      <c r="AA15" s="330"/>
      <c r="AB15" s="329">
        <v>39781874</v>
      </c>
      <c r="AC15" s="330"/>
      <c r="AD15" s="329">
        <v>42317990</v>
      </c>
      <c r="AE15" s="330"/>
      <c r="AF15" s="329">
        <v>21844587</v>
      </c>
      <c r="AG15" s="330"/>
      <c r="AH15" s="329">
        <v>280457458</v>
      </c>
      <c r="AI15" s="330"/>
      <c r="AJ15" s="329">
        <v>302302045</v>
      </c>
      <c r="AK15" s="330"/>
      <c r="AL15" s="129"/>
      <c r="AM15" s="129"/>
      <c r="AN15" s="129"/>
    </row>
    <row r="16" spans="1:40" ht="15" customHeight="1">
      <c r="A16" s="132" t="s">
        <v>53</v>
      </c>
      <c r="B16" s="327">
        <v>10462364</v>
      </c>
      <c r="C16" s="328"/>
      <c r="D16" s="327">
        <v>62890942</v>
      </c>
      <c r="E16" s="328"/>
      <c r="F16" s="327">
        <v>73353306</v>
      </c>
      <c r="G16" s="328"/>
      <c r="H16" s="327">
        <v>3903597</v>
      </c>
      <c r="I16" s="328"/>
      <c r="J16" s="327">
        <v>50963801</v>
      </c>
      <c r="K16" s="328"/>
      <c r="L16" s="327">
        <v>54867398</v>
      </c>
      <c r="M16" s="328"/>
      <c r="N16" s="327">
        <v>4333265</v>
      </c>
      <c r="O16" s="328"/>
      <c r="P16" s="327">
        <v>92922893</v>
      </c>
      <c r="Q16" s="328"/>
      <c r="R16" s="327">
        <v>97256158</v>
      </c>
      <c r="S16" s="328"/>
      <c r="T16" s="327">
        <v>1300550</v>
      </c>
      <c r="U16" s="328"/>
      <c r="V16" s="327">
        <v>32117601</v>
      </c>
      <c r="W16" s="328"/>
      <c r="X16" s="327">
        <v>33418151</v>
      </c>
      <c r="Y16" s="328"/>
      <c r="Z16" s="327">
        <v>2688604</v>
      </c>
      <c r="AA16" s="328"/>
      <c r="AB16" s="327">
        <v>39264710</v>
      </c>
      <c r="AC16" s="328"/>
      <c r="AD16" s="327">
        <v>41953314</v>
      </c>
      <c r="AE16" s="328"/>
      <c r="AF16" s="327">
        <v>22688380</v>
      </c>
      <c r="AG16" s="328"/>
      <c r="AH16" s="327">
        <v>278159947</v>
      </c>
      <c r="AI16" s="328"/>
      <c r="AJ16" s="327">
        <v>300848327</v>
      </c>
      <c r="AK16" s="328"/>
      <c r="AL16" s="129"/>
      <c r="AM16" s="129"/>
      <c r="AN16" s="129"/>
    </row>
    <row r="17" spans="1:40" ht="15.75" customHeight="1" thickBot="1">
      <c r="A17" s="133" t="s">
        <v>54</v>
      </c>
      <c r="B17" s="324">
        <v>10504611</v>
      </c>
      <c r="C17" s="325"/>
      <c r="D17" s="324">
        <v>65220119</v>
      </c>
      <c r="E17" s="325"/>
      <c r="F17" s="324">
        <v>75724730</v>
      </c>
      <c r="G17" s="325"/>
      <c r="H17" s="324">
        <v>4013344</v>
      </c>
      <c r="I17" s="325"/>
      <c r="J17" s="324">
        <v>53604853</v>
      </c>
      <c r="K17" s="325"/>
      <c r="L17" s="324">
        <v>57618197</v>
      </c>
      <c r="M17" s="325"/>
      <c r="N17" s="324">
        <v>4124243</v>
      </c>
      <c r="O17" s="325"/>
      <c r="P17" s="324">
        <v>98461310</v>
      </c>
      <c r="Q17" s="325"/>
      <c r="R17" s="324">
        <v>102585553</v>
      </c>
      <c r="S17" s="325"/>
      <c r="T17" s="324">
        <v>1339509</v>
      </c>
      <c r="U17" s="325"/>
      <c r="V17" s="324">
        <v>34339710</v>
      </c>
      <c r="W17" s="325"/>
      <c r="X17" s="324">
        <v>35679219</v>
      </c>
      <c r="Y17" s="325"/>
      <c r="Z17" s="324">
        <v>2765423</v>
      </c>
      <c r="AA17" s="325"/>
      <c r="AB17" s="324">
        <v>41713268</v>
      </c>
      <c r="AC17" s="325"/>
      <c r="AD17" s="324">
        <v>44478691</v>
      </c>
      <c r="AE17" s="325"/>
      <c r="AF17" s="324">
        <v>22747130</v>
      </c>
      <c r="AG17" s="325"/>
      <c r="AH17" s="324">
        <v>293339260</v>
      </c>
      <c r="AI17" s="325"/>
      <c r="AJ17" s="324">
        <v>316086390</v>
      </c>
      <c r="AK17" s="325"/>
      <c r="AL17" s="129"/>
      <c r="AM17" s="129"/>
      <c r="AN17" s="129"/>
    </row>
    <row r="18" spans="1:40" ht="15" customHeight="1" thickBot="1">
      <c r="A18" s="134" t="s">
        <v>120</v>
      </c>
      <c r="B18" s="321">
        <v>121529073</v>
      </c>
      <c r="C18" s="322"/>
      <c r="D18" s="321">
        <v>780621515</v>
      </c>
      <c r="E18" s="322"/>
      <c r="F18" s="321">
        <v>902150588</v>
      </c>
      <c r="G18" s="322"/>
      <c r="H18" s="321">
        <v>48334962</v>
      </c>
      <c r="I18" s="322"/>
      <c r="J18" s="321">
        <v>636098947</v>
      </c>
      <c r="K18" s="322"/>
      <c r="L18" s="321">
        <v>684433909</v>
      </c>
      <c r="M18" s="322"/>
      <c r="N18" s="321">
        <v>51695611</v>
      </c>
      <c r="O18" s="322"/>
      <c r="P18" s="321">
        <v>1149672497</v>
      </c>
      <c r="Q18" s="322"/>
      <c r="R18" s="321">
        <v>1201368108</v>
      </c>
      <c r="S18" s="322"/>
      <c r="T18" s="321">
        <v>17304295</v>
      </c>
      <c r="U18" s="322"/>
      <c r="V18" s="321">
        <v>393369524</v>
      </c>
      <c r="W18" s="322"/>
      <c r="X18" s="321">
        <v>410673819</v>
      </c>
      <c r="Y18" s="322"/>
      <c r="Z18" s="321">
        <v>30973273</v>
      </c>
      <c r="AA18" s="322"/>
      <c r="AB18" s="321">
        <v>498519587</v>
      </c>
      <c r="AC18" s="322"/>
      <c r="AD18" s="321">
        <v>529492860</v>
      </c>
      <c r="AE18" s="322"/>
      <c r="AF18" s="321">
        <v>269837214</v>
      </c>
      <c r="AG18" s="322"/>
      <c r="AH18" s="321">
        <v>3458282070</v>
      </c>
      <c r="AI18" s="322"/>
      <c r="AJ18" s="321">
        <v>3728119284</v>
      </c>
      <c r="AK18" s="322"/>
      <c r="AL18" s="129"/>
      <c r="AM18" s="129"/>
      <c r="AN18" s="129"/>
    </row>
    <row r="19" spans="1:40" ht="17.399999999999999" thickBot="1">
      <c r="A19" s="129"/>
      <c r="B19" s="130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</row>
    <row r="20" spans="1:40" ht="15" customHeight="1" thickBot="1">
      <c r="A20" s="334">
        <v>2022</v>
      </c>
      <c r="B20" s="307" t="s">
        <v>0</v>
      </c>
      <c r="C20" s="307"/>
      <c r="D20" s="307"/>
      <c r="E20" s="307"/>
      <c r="F20" s="307"/>
      <c r="G20" s="307"/>
      <c r="H20" s="307" t="s">
        <v>1</v>
      </c>
      <c r="I20" s="307"/>
      <c r="J20" s="307"/>
      <c r="K20" s="307"/>
      <c r="L20" s="307"/>
      <c r="M20" s="307"/>
      <c r="N20" s="307" t="s">
        <v>2</v>
      </c>
      <c r="O20" s="307"/>
      <c r="P20" s="307"/>
      <c r="Q20" s="307"/>
      <c r="R20" s="307"/>
      <c r="S20" s="307"/>
      <c r="T20" s="307" t="s">
        <v>3</v>
      </c>
      <c r="U20" s="307"/>
      <c r="V20" s="307"/>
      <c r="W20" s="307"/>
      <c r="X20" s="307"/>
      <c r="Y20" s="307"/>
      <c r="Z20" s="307" t="s">
        <v>4</v>
      </c>
      <c r="AA20" s="307"/>
      <c r="AB20" s="307"/>
      <c r="AC20" s="307"/>
      <c r="AD20" s="307"/>
      <c r="AE20" s="307"/>
      <c r="AF20" s="307" t="s">
        <v>5</v>
      </c>
      <c r="AG20" s="307"/>
      <c r="AH20" s="307"/>
      <c r="AI20" s="307"/>
      <c r="AJ20" s="307"/>
      <c r="AK20" s="307"/>
      <c r="AL20" s="129"/>
      <c r="AM20" s="129"/>
      <c r="AN20" s="129"/>
    </row>
    <row r="21" spans="1:40" ht="15.75" customHeight="1" thickBot="1">
      <c r="A21" s="335"/>
      <c r="B21" s="337" t="s">
        <v>6</v>
      </c>
      <c r="C21" s="338"/>
      <c r="D21" s="337" t="s">
        <v>7</v>
      </c>
      <c r="E21" s="338"/>
      <c r="F21" s="337" t="s">
        <v>8</v>
      </c>
      <c r="G21" s="338"/>
      <c r="H21" s="339" t="s">
        <v>9</v>
      </c>
      <c r="I21" s="339"/>
      <c r="J21" s="339" t="s">
        <v>7</v>
      </c>
      <c r="K21" s="339"/>
      <c r="L21" s="339" t="s">
        <v>8</v>
      </c>
      <c r="M21" s="339"/>
      <c r="N21" s="339" t="s">
        <v>9</v>
      </c>
      <c r="O21" s="339"/>
      <c r="P21" s="339" t="s">
        <v>7</v>
      </c>
      <c r="Q21" s="339"/>
      <c r="R21" s="339" t="s">
        <v>8</v>
      </c>
      <c r="S21" s="339"/>
      <c r="T21" s="339" t="s">
        <v>9</v>
      </c>
      <c r="U21" s="339"/>
      <c r="V21" s="339" t="s">
        <v>7</v>
      </c>
      <c r="W21" s="339"/>
      <c r="X21" s="339" t="s">
        <v>8</v>
      </c>
      <c r="Y21" s="339"/>
      <c r="Z21" s="339" t="s">
        <v>9</v>
      </c>
      <c r="AA21" s="339"/>
      <c r="AB21" s="339" t="s">
        <v>7</v>
      </c>
      <c r="AC21" s="339"/>
      <c r="AD21" s="339" t="s">
        <v>8</v>
      </c>
      <c r="AE21" s="339"/>
      <c r="AF21" s="339" t="s">
        <v>9</v>
      </c>
      <c r="AG21" s="339"/>
      <c r="AH21" s="339" t="s">
        <v>7</v>
      </c>
      <c r="AI21" s="339"/>
      <c r="AJ21" s="339" t="s">
        <v>8</v>
      </c>
      <c r="AK21" s="339"/>
      <c r="AL21" s="129"/>
      <c r="AM21" s="129"/>
      <c r="AN21" s="129"/>
    </row>
    <row r="22" spans="1:40" ht="15.75" customHeight="1">
      <c r="A22" s="132" t="s">
        <v>43</v>
      </c>
      <c r="B22" s="331">
        <v>10355520</v>
      </c>
      <c r="C22" s="332"/>
      <c r="D22" s="331">
        <v>67495476</v>
      </c>
      <c r="E22" s="332"/>
      <c r="F22" s="331">
        <v>77850996</v>
      </c>
      <c r="G22" s="332"/>
      <c r="H22" s="323">
        <v>4708015</v>
      </c>
      <c r="I22" s="323"/>
      <c r="J22" s="323">
        <v>54236090</v>
      </c>
      <c r="K22" s="323"/>
      <c r="L22" s="323">
        <v>58944105</v>
      </c>
      <c r="M22" s="323"/>
      <c r="N22" s="323">
        <v>4471709</v>
      </c>
      <c r="O22" s="323"/>
      <c r="P22" s="323">
        <v>100445344</v>
      </c>
      <c r="Q22" s="323"/>
      <c r="R22" s="323">
        <v>104917053</v>
      </c>
      <c r="S22" s="323"/>
      <c r="T22" s="323">
        <v>1627418</v>
      </c>
      <c r="U22" s="323"/>
      <c r="V22" s="323">
        <v>35537768</v>
      </c>
      <c r="W22" s="323"/>
      <c r="X22" s="323">
        <v>37165186</v>
      </c>
      <c r="Y22" s="323"/>
      <c r="Z22" s="323">
        <v>2731485</v>
      </c>
      <c r="AA22" s="323"/>
      <c r="AB22" s="323">
        <v>42716724</v>
      </c>
      <c r="AC22" s="323"/>
      <c r="AD22" s="323">
        <v>45448209</v>
      </c>
      <c r="AE22" s="323"/>
      <c r="AF22" s="323">
        <v>23894147</v>
      </c>
      <c r="AG22" s="323"/>
      <c r="AH22" s="323">
        <v>300431402</v>
      </c>
      <c r="AI22" s="323"/>
      <c r="AJ22" s="323">
        <v>324325549</v>
      </c>
      <c r="AK22" s="323"/>
      <c r="AL22" s="129"/>
      <c r="AM22" s="129"/>
      <c r="AN22" s="129"/>
    </row>
    <row r="23" spans="1:40" ht="15" customHeight="1">
      <c r="A23" s="133" t="s">
        <v>44</v>
      </c>
      <c r="B23" s="329">
        <v>9757472</v>
      </c>
      <c r="C23" s="330"/>
      <c r="D23" s="329">
        <v>62713050</v>
      </c>
      <c r="E23" s="330"/>
      <c r="F23" s="329">
        <v>72470522</v>
      </c>
      <c r="G23" s="330"/>
      <c r="H23" s="326">
        <v>4535639</v>
      </c>
      <c r="I23" s="326"/>
      <c r="J23" s="326">
        <v>50134752</v>
      </c>
      <c r="K23" s="326"/>
      <c r="L23" s="326">
        <v>54670391</v>
      </c>
      <c r="M23" s="326"/>
      <c r="N23" s="326">
        <v>4168146</v>
      </c>
      <c r="O23" s="326"/>
      <c r="P23" s="326">
        <v>92688262</v>
      </c>
      <c r="Q23" s="326"/>
      <c r="R23" s="326">
        <v>96856408</v>
      </c>
      <c r="S23" s="326"/>
      <c r="T23" s="326">
        <v>1499564</v>
      </c>
      <c r="U23" s="326"/>
      <c r="V23" s="326">
        <v>32609217</v>
      </c>
      <c r="W23" s="326"/>
      <c r="X23" s="326">
        <v>34108781</v>
      </c>
      <c r="Y23" s="326"/>
      <c r="Z23" s="326">
        <v>2544192</v>
      </c>
      <c r="AA23" s="326"/>
      <c r="AB23" s="326">
        <v>39506631</v>
      </c>
      <c r="AC23" s="326"/>
      <c r="AD23" s="326">
        <v>42050823</v>
      </c>
      <c r="AE23" s="326"/>
      <c r="AF23" s="326">
        <v>22505013</v>
      </c>
      <c r="AG23" s="326"/>
      <c r="AH23" s="326">
        <v>277651912</v>
      </c>
      <c r="AI23" s="326"/>
      <c r="AJ23" s="326">
        <v>300156925</v>
      </c>
      <c r="AK23" s="326"/>
      <c r="AL23" s="129"/>
      <c r="AM23" s="129"/>
      <c r="AN23" s="129"/>
    </row>
    <row r="24" spans="1:40" ht="15" customHeight="1">
      <c r="A24" s="132" t="s">
        <v>45</v>
      </c>
      <c r="B24" s="327">
        <v>12136293</v>
      </c>
      <c r="C24" s="328"/>
      <c r="D24" s="327">
        <v>70711485</v>
      </c>
      <c r="E24" s="328"/>
      <c r="F24" s="327">
        <v>82847778</v>
      </c>
      <c r="G24" s="328"/>
      <c r="H24" s="323">
        <v>5643254</v>
      </c>
      <c r="I24" s="323"/>
      <c r="J24" s="323">
        <v>56891844</v>
      </c>
      <c r="K24" s="323"/>
      <c r="L24" s="323">
        <v>62535098</v>
      </c>
      <c r="M24" s="323"/>
      <c r="N24" s="323">
        <v>5335118</v>
      </c>
      <c r="O24" s="323"/>
      <c r="P24" s="323">
        <v>105854159</v>
      </c>
      <c r="Q24" s="323"/>
      <c r="R24" s="323">
        <v>111189277</v>
      </c>
      <c r="S24" s="323"/>
      <c r="T24" s="323">
        <v>1826923</v>
      </c>
      <c r="U24" s="323"/>
      <c r="V24" s="323">
        <v>36124282</v>
      </c>
      <c r="W24" s="323"/>
      <c r="X24" s="323">
        <v>37951205</v>
      </c>
      <c r="Y24" s="323"/>
      <c r="Z24" s="323">
        <v>3196269</v>
      </c>
      <c r="AA24" s="323"/>
      <c r="AB24" s="323">
        <v>44232798</v>
      </c>
      <c r="AC24" s="323"/>
      <c r="AD24" s="323">
        <v>47429067</v>
      </c>
      <c r="AE24" s="323"/>
      <c r="AF24" s="323">
        <v>28137857</v>
      </c>
      <c r="AG24" s="323"/>
      <c r="AH24" s="323">
        <v>313814568</v>
      </c>
      <c r="AI24" s="323"/>
      <c r="AJ24" s="323">
        <v>341952425</v>
      </c>
      <c r="AK24" s="323"/>
      <c r="AL24" s="129"/>
      <c r="AM24" s="129"/>
      <c r="AN24" s="129"/>
    </row>
    <row r="25" spans="1:40" ht="15" customHeight="1">
      <c r="A25" s="133" t="s">
        <v>46</v>
      </c>
      <c r="B25" s="329">
        <v>12376223</v>
      </c>
      <c r="C25" s="330"/>
      <c r="D25" s="329">
        <v>68972232</v>
      </c>
      <c r="E25" s="330"/>
      <c r="F25" s="329">
        <v>81348455</v>
      </c>
      <c r="G25" s="330"/>
      <c r="H25" s="326">
        <v>2230512</v>
      </c>
      <c r="I25" s="326"/>
      <c r="J25" s="326">
        <v>54896974</v>
      </c>
      <c r="K25" s="326"/>
      <c r="L25" s="326">
        <v>60643508</v>
      </c>
      <c r="M25" s="326"/>
      <c r="N25" s="326">
        <v>5783927</v>
      </c>
      <c r="O25" s="326"/>
      <c r="P25" s="326">
        <v>102735144</v>
      </c>
      <c r="Q25" s="326"/>
      <c r="R25" s="326">
        <v>108519071</v>
      </c>
      <c r="S25" s="326"/>
      <c r="T25" s="326">
        <v>2009150</v>
      </c>
      <c r="U25" s="326"/>
      <c r="V25" s="326">
        <v>35242823</v>
      </c>
      <c r="W25" s="326"/>
      <c r="X25" s="326">
        <v>37251973</v>
      </c>
      <c r="Y25" s="326"/>
      <c r="Z25" s="326">
        <v>3233283</v>
      </c>
      <c r="AA25" s="326"/>
      <c r="AB25" s="326">
        <v>42410926</v>
      </c>
      <c r="AC25" s="326"/>
      <c r="AD25" s="326">
        <v>45644209</v>
      </c>
      <c r="AE25" s="326"/>
      <c r="AF25" s="326">
        <v>29149117</v>
      </c>
      <c r="AG25" s="326"/>
      <c r="AH25" s="326">
        <v>304258099</v>
      </c>
      <c r="AI25" s="326"/>
      <c r="AJ25" s="326">
        <v>333407216</v>
      </c>
      <c r="AK25" s="326"/>
      <c r="AL25" s="129"/>
      <c r="AM25" s="129"/>
      <c r="AN25" s="129"/>
    </row>
    <row r="26" spans="1:40" ht="15" customHeight="1">
      <c r="A26" s="132" t="s">
        <v>47</v>
      </c>
      <c r="B26" s="327">
        <v>12538894</v>
      </c>
      <c r="C26" s="328"/>
      <c r="D26" s="327">
        <v>69626199</v>
      </c>
      <c r="E26" s="328"/>
      <c r="F26" s="327">
        <v>82165093</v>
      </c>
      <c r="G26" s="328"/>
      <c r="H26" s="323">
        <v>2245671</v>
      </c>
      <c r="I26" s="323"/>
      <c r="J26" s="323">
        <v>55599534</v>
      </c>
      <c r="K26" s="323"/>
      <c r="L26" s="323">
        <v>61382515</v>
      </c>
      <c r="M26" s="323"/>
      <c r="N26" s="323">
        <v>6137719</v>
      </c>
      <c r="O26" s="323"/>
      <c r="P26" s="323">
        <v>104443146</v>
      </c>
      <c r="Q26" s="323"/>
      <c r="R26" s="323">
        <v>110580865</v>
      </c>
      <c r="S26" s="323"/>
      <c r="T26" s="323">
        <v>2131017</v>
      </c>
      <c r="U26" s="323"/>
      <c r="V26" s="323">
        <v>35293490</v>
      </c>
      <c r="W26" s="323"/>
      <c r="X26" s="323">
        <v>37424507</v>
      </c>
      <c r="Y26" s="323"/>
      <c r="Z26" s="323">
        <v>3193156</v>
      </c>
      <c r="AA26" s="323"/>
      <c r="AB26" s="323">
        <v>42627157</v>
      </c>
      <c r="AC26" s="323"/>
      <c r="AD26" s="323">
        <v>45820313</v>
      </c>
      <c r="AE26" s="323"/>
      <c r="AF26" s="323">
        <v>29783767</v>
      </c>
      <c r="AG26" s="323"/>
      <c r="AH26" s="323">
        <v>307589526</v>
      </c>
      <c r="AI26" s="323"/>
      <c r="AJ26" s="323">
        <v>337373293</v>
      </c>
      <c r="AK26" s="323"/>
      <c r="AL26" s="129"/>
      <c r="AM26" s="129"/>
      <c r="AN26" s="129"/>
    </row>
    <row r="27" spans="1:40" ht="15" customHeight="1">
      <c r="A27" s="133" t="s">
        <v>48</v>
      </c>
      <c r="B27" s="329">
        <v>10863738</v>
      </c>
      <c r="C27" s="330"/>
      <c r="D27" s="329">
        <v>64140238</v>
      </c>
      <c r="E27" s="330"/>
      <c r="F27" s="329">
        <v>75003976</v>
      </c>
      <c r="G27" s="330"/>
      <c r="H27" s="326">
        <v>5208156</v>
      </c>
      <c r="I27" s="326"/>
      <c r="J27" s="326">
        <v>51235452</v>
      </c>
      <c r="K27" s="326"/>
      <c r="L27" s="326">
        <v>56443608</v>
      </c>
      <c r="M27" s="326"/>
      <c r="N27" s="326">
        <v>5344133</v>
      </c>
      <c r="O27" s="326"/>
      <c r="P27" s="326">
        <v>96344338</v>
      </c>
      <c r="Q27" s="326"/>
      <c r="R27" s="326">
        <v>101688471</v>
      </c>
      <c r="S27" s="326"/>
      <c r="T27" s="326">
        <v>1759572</v>
      </c>
      <c r="U27" s="326"/>
      <c r="V27" s="326">
        <v>32126145</v>
      </c>
      <c r="W27" s="326"/>
      <c r="X27" s="326">
        <v>33885717</v>
      </c>
      <c r="Y27" s="326"/>
      <c r="Z27" s="326">
        <v>2784936</v>
      </c>
      <c r="AA27" s="326"/>
      <c r="AB27" s="326">
        <v>39107069</v>
      </c>
      <c r="AC27" s="326"/>
      <c r="AD27" s="326">
        <v>41892005</v>
      </c>
      <c r="AE27" s="326"/>
      <c r="AF27" s="326">
        <v>25960535</v>
      </c>
      <c r="AG27" s="326"/>
      <c r="AH27" s="326">
        <v>282953242</v>
      </c>
      <c r="AI27" s="326"/>
      <c r="AJ27" s="326">
        <v>308913777</v>
      </c>
      <c r="AK27" s="326"/>
      <c r="AL27" s="129"/>
      <c r="AM27" s="129"/>
      <c r="AN27" s="129"/>
    </row>
    <row r="28" spans="1:40" ht="15" customHeight="1">
      <c r="A28" s="132" t="s">
        <v>49</v>
      </c>
      <c r="B28" s="327">
        <v>9857587</v>
      </c>
      <c r="C28" s="328"/>
      <c r="D28" s="327">
        <v>64118285</v>
      </c>
      <c r="E28" s="328"/>
      <c r="F28" s="327">
        <v>73975872</v>
      </c>
      <c r="G28" s="328"/>
      <c r="H28" s="323">
        <v>5023434</v>
      </c>
      <c r="I28" s="323"/>
      <c r="J28" s="323">
        <v>51583456</v>
      </c>
      <c r="K28" s="323"/>
      <c r="L28" s="323">
        <v>56606890</v>
      </c>
      <c r="M28" s="323"/>
      <c r="N28" s="323">
        <v>4828355</v>
      </c>
      <c r="O28" s="323"/>
      <c r="P28" s="323">
        <v>96094350</v>
      </c>
      <c r="Q28" s="323"/>
      <c r="R28" s="323">
        <v>100922705</v>
      </c>
      <c r="S28" s="323"/>
      <c r="T28" s="323">
        <v>1630679</v>
      </c>
      <c r="U28" s="323"/>
      <c r="V28" s="323">
        <v>32130080</v>
      </c>
      <c r="W28" s="323"/>
      <c r="X28" s="323">
        <v>33760759</v>
      </c>
      <c r="Y28" s="323"/>
      <c r="Z28" s="323">
        <v>2614611</v>
      </c>
      <c r="AA28" s="323"/>
      <c r="AB28" s="323">
        <v>38519227</v>
      </c>
      <c r="AC28" s="323"/>
      <c r="AD28" s="323">
        <v>41133838</v>
      </c>
      <c r="AE28" s="323"/>
      <c r="AF28" s="323">
        <v>23954666</v>
      </c>
      <c r="AG28" s="323"/>
      <c r="AH28" s="323">
        <v>282445398</v>
      </c>
      <c r="AI28" s="323"/>
      <c r="AJ28" s="323">
        <v>306400064</v>
      </c>
      <c r="AK28" s="323"/>
      <c r="AL28" s="129"/>
      <c r="AM28" s="129"/>
      <c r="AN28" s="129"/>
    </row>
    <row r="29" spans="1:40" ht="15" customHeight="1">
      <c r="A29" s="133" t="s">
        <v>50</v>
      </c>
      <c r="B29" s="329">
        <v>9081297</v>
      </c>
      <c r="C29" s="330"/>
      <c r="D29" s="329">
        <v>62175975</v>
      </c>
      <c r="E29" s="330"/>
      <c r="F29" s="329">
        <v>71257272</v>
      </c>
      <c r="G29" s="330"/>
      <c r="H29" s="326">
        <v>4710440</v>
      </c>
      <c r="I29" s="326"/>
      <c r="J29" s="326">
        <v>50581706</v>
      </c>
      <c r="K29" s="326"/>
      <c r="L29" s="326">
        <v>55292146</v>
      </c>
      <c r="M29" s="326"/>
      <c r="N29" s="326">
        <v>4301624</v>
      </c>
      <c r="O29" s="326"/>
      <c r="P29" s="326">
        <v>93408848</v>
      </c>
      <c r="Q29" s="326"/>
      <c r="R29" s="326">
        <v>97710472</v>
      </c>
      <c r="S29" s="326"/>
      <c r="T29" s="326">
        <v>1504876</v>
      </c>
      <c r="U29" s="326"/>
      <c r="V29" s="326">
        <v>31674296</v>
      </c>
      <c r="W29" s="326"/>
      <c r="X29" s="326">
        <v>33179172</v>
      </c>
      <c r="Y29" s="326"/>
      <c r="Z29" s="326">
        <v>2462296</v>
      </c>
      <c r="AA29" s="326"/>
      <c r="AB29" s="326">
        <v>37037340</v>
      </c>
      <c r="AC29" s="326"/>
      <c r="AD29" s="326">
        <v>39499636</v>
      </c>
      <c r="AE29" s="326"/>
      <c r="AF29" s="326">
        <v>22060533</v>
      </c>
      <c r="AG29" s="326"/>
      <c r="AH29" s="326">
        <v>274878165</v>
      </c>
      <c r="AI29" s="326"/>
      <c r="AJ29" s="326">
        <v>296938698</v>
      </c>
      <c r="AK29" s="326"/>
      <c r="AL29" s="129"/>
      <c r="AM29" s="129"/>
      <c r="AN29" s="129"/>
    </row>
    <row r="30" spans="1:40" ht="15" customHeight="1">
      <c r="A30" s="132" t="s">
        <v>51</v>
      </c>
      <c r="B30" s="327">
        <v>9022254</v>
      </c>
      <c r="C30" s="328"/>
      <c r="D30" s="327">
        <v>60078705</v>
      </c>
      <c r="E30" s="328"/>
      <c r="F30" s="327">
        <v>69100959</v>
      </c>
      <c r="G30" s="328"/>
      <c r="H30" s="323">
        <v>4538154</v>
      </c>
      <c r="I30" s="323"/>
      <c r="J30" s="323">
        <v>48631449</v>
      </c>
      <c r="K30" s="323"/>
      <c r="L30" s="323">
        <v>53169603</v>
      </c>
      <c r="M30" s="323"/>
      <c r="N30" s="323">
        <v>4341569</v>
      </c>
      <c r="O30" s="323"/>
      <c r="P30" s="323">
        <v>91350453</v>
      </c>
      <c r="Q30" s="323"/>
      <c r="R30" s="323">
        <v>95692022</v>
      </c>
      <c r="S30" s="323"/>
      <c r="T30" s="323">
        <v>1448210</v>
      </c>
      <c r="U30" s="323"/>
      <c r="V30" s="323">
        <v>30792032</v>
      </c>
      <c r="W30" s="323"/>
      <c r="X30" s="323">
        <v>32240242</v>
      </c>
      <c r="Y30" s="323"/>
      <c r="Z30" s="323">
        <v>2425482</v>
      </c>
      <c r="AA30" s="323"/>
      <c r="AB30" s="323">
        <v>35460994</v>
      </c>
      <c r="AC30" s="323"/>
      <c r="AD30" s="323">
        <v>37886476</v>
      </c>
      <c r="AE30" s="323"/>
      <c r="AF30" s="323">
        <v>21775669</v>
      </c>
      <c r="AG30" s="323"/>
      <c r="AH30" s="323">
        <v>266313633</v>
      </c>
      <c r="AI30" s="323"/>
      <c r="AJ30" s="323">
        <v>288089302</v>
      </c>
      <c r="AK30" s="323"/>
      <c r="AL30" s="129"/>
      <c r="AM30" s="129"/>
      <c r="AN30" s="129"/>
    </row>
    <row r="31" spans="1:40" ht="15" customHeight="1">
      <c r="A31" s="133" t="s">
        <v>52</v>
      </c>
      <c r="B31" s="329">
        <v>10254297</v>
      </c>
      <c r="C31" s="330"/>
      <c r="D31" s="329">
        <v>62932417</v>
      </c>
      <c r="E31" s="330"/>
      <c r="F31" s="329">
        <v>73186714</v>
      </c>
      <c r="G31" s="330"/>
      <c r="H31" s="326">
        <v>4994726</v>
      </c>
      <c r="I31" s="326"/>
      <c r="J31" s="326">
        <v>50459894</v>
      </c>
      <c r="K31" s="326"/>
      <c r="L31" s="326">
        <v>55454620</v>
      </c>
      <c r="M31" s="326"/>
      <c r="N31" s="326">
        <v>5010119</v>
      </c>
      <c r="O31" s="326"/>
      <c r="P31" s="326">
        <v>96047162</v>
      </c>
      <c r="Q31" s="326"/>
      <c r="R31" s="326">
        <v>101057281</v>
      </c>
      <c r="S31" s="326"/>
      <c r="T31" s="326">
        <v>1647452</v>
      </c>
      <c r="U31" s="326"/>
      <c r="V31" s="326">
        <v>32337413</v>
      </c>
      <c r="W31" s="326"/>
      <c r="X31" s="326">
        <v>33984865</v>
      </c>
      <c r="Y31" s="326"/>
      <c r="Z31" s="326">
        <v>2780945</v>
      </c>
      <c r="AA31" s="326"/>
      <c r="AB31" s="326">
        <v>37116747</v>
      </c>
      <c r="AC31" s="326"/>
      <c r="AD31" s="326">
        <v>39897692</v>
      </c>
      <c r="AE31" s="326"/>
      <c r="AF31" s="326">
        <v>24687539</v>
      </c>
      <c r="AG31" s="326"/>
      <c r="AH31" s="326">
        <v>278893633</v>
      </c>
      <c r="AI31" s="326"/>
      <c r="AJ31" s="326">
        <v>303581172</v>
      </c>
      <c r="AK31" s="326"/>
      <c r="AL31" s="129"/>
      <c r="AM31" s="129"/>
      <c r="AN31" s="129"/>
    </row>
    <row r="32" spans="1:40" ht="15" customHeight="1">
      <c r="A32" s="132" t="s">
        <v>53</v>
      </c>
      <c r="B32" s="327">
        <v>10238387</v>
      </c>
      <c r="C32" s="328"/>
      <c r="D32" s="327">
        <v>61638551</v>
      </c>
      <c r="E32" s="328"/>
      <c r="F32" s="327">
        <v>71876938</v>
      </c>
      <c r="G32" s="328"/>
      <c r="H32" s="323">
        <v>4958398</v>
      </c>
      <c r="I32" s="323"/>
      <c r="J32" s="323">
        <v>49216045</v>
      </c>
      <c r="K32" s="323"/>
      <c r="L32" s="323">
        <v>54174443</v>
      </c>
      <c r="M32" s="323"/>
      <c r="N32" s="323">
        <v>4903179</v>
      </c>
      <c r="O32" s="323"/>
      <c r="P32" s="323">
        <v>93783574</v>
      </c>
      <c r="Q32" s="323"/>
      <c r="R32" s="323">
        <v>98686753</v>
      </c>
      <c r="S32" s="323"/>
      <c r="T32" s="323">
        <v>1645420</v>
      </c>
      <c r="U32" s="323"/>
      <c r="V32" s="323">
        <v>32153308</v>
      </c>
      <c r="W32" s="323"/>
      <c r="X32" s="323">
        <v>33798728</v>
      </c>
      <c r="Y32" s="323"/>
      <c r="Z32" s="323">
        <v>2945411</v>
      </c>
      <c r="AA32" s="323"/>
      <c r="AB32" s="323">
        <v>36565275</v>
      </c>
      <c r="AC32" s="323"/>
      <c r="AD32" s="323">
        <v>39510686</v>
      </c>
      <c r="AE32" s="323"/>
      <c r="AF32" s="323">
        <v>24690795</v>
      </c>
      <c r="AG32" s="323"/>
      <c r="AH32" s="323">
        <v>273356753</v>
      </c>
      <c r="AI32" s="323"/>
      <c r="AJ32" s="323">
        <v>298047548</v>
      </c>
      <c r="AK32" s="323"/>
      <c r="AL32" s="129"/>
      <c r="AM32" s="129"/>
      <c r="AN32" s="129"/>
    </row>
    <row r="33" spans="1:40" ht="15.75" customHeight="1" thickBot="1">
      <c r="A33" s="133" t="s">
        <v>54</v>
      </c>
      <c r="B33" s="324">
        <v>9952663</v>
      </c>
      <c r="C33" s="325"/>
      <c r="D33" s="324">
        <v>63342071</v>
      </c>
      <c r="E33" s="325"/>
      <c r="F33" s="324">
        <v>73294734</v>
      </c>
      <c r="G33" s="325"/>
      <c r="H33" s="326">
        <v>4855837</v>
      </c>
      <c r="I33" s="326"/>
      <c r="J33" s="326">
        <v>50885051</v>
      </c>
      <c r="K33" s="326"/>
      <c r="L33" s="326">
        <v>55740888</v>
      </c>
      <c r="M33" s="326"/>
      <c r="N33" s="326">
        <v>4685446</v>
      </c>
      <c r="O33" s="326"/>
      <c r="P33" s="326">
        <v>95842547</v>
      </c>
      <c r="Q33" s="326"/>
      <c r="R33" s="326">
        <v>100527993</v>
      </c>
      <c r="S33" s="326"/>
      <c r="T33" s="326">
        <v>1623065</v>
      </c>
      <c r="U33" s="326"/>
      <c r="V33" s="326">
        <v>33612675</v>
      </c>
      <c r="W33" s="326"/>
      <c r="X33" s="326">
        <v>35235740</v>
      </c>
      <c r="Y33" s="326"/>
      <c r="Z33" s="326">
        <v>2860455</v>
      </c>
      <c r="AA33" s="326"/>
      <c r="AB33" s="326">
        <v>37916274</v>
      </c>
      <c r="AC33" s="326"/>
      <c r="AD33" s="326">
        <v>40776729</v>
      </c>
      <c r="AE33" s="326"/>
      <c r="AF33" s="326">
        <v>23977466</v>
      </c>
      <c r="AG33" s="326"/>
      <c r="AH33" s="326">
        <v>281598618</v>
      </c>
      <c r="AI33" s="326"/>
      <c r="AJ33" s="326">
        <v>305576084</v>
      </c>
      <c r="AK33" s="326"/>
      <c r="AL33" s="129"/>
      <c r="AM33" s="129"/>
      <c r="AN33" s="129"/>
    </row>
    <row r="34" spans="1:40" ht="15" customHeight="1" thickBot="1">
      <c r="A34" s="134" t="s">
        <v>120</v>
      </c>
      <c r="B34" s="321">
        <v>126434625</v>
      </c>
      <c r="C34" s="322"/>
      <c r="D34" s="321">
        <v>777944684</v>
      </c>
      <c r="E34" s="322"/>
      <c r="F34" s="321">
        <v>904379309</v>
      </c>
      <c r="G34" s="322"/>
      <c r="H34" s="316">
        <v>60705568</v>
      </c>
      <c r="I34" s="316"/>
      <c r="J34" s="316">
        <v>624352247</v>
      </c>
      <c r="K34" s="316"/>
      <c r="L34" s="316">
        <v>685057815</v>
      </c>
      <c r="M34" s="316"/>
      <c r="N34" s="316">
        <v>59311044</v>
      </c>
      <c r="O34" s="316"/>
      <c r="P34" s="316">
        <v>1169037327</v>
      </c>
      <c r="Q34" s="316"/>
      <c r="R34" s="316">
        <v>1228348371</v>
      </c>
      <c r="S34" s="316"/>
      <c r="T34" s="316">
        <v>20353346</v>
      </c>
      <c r="U34" s="316"/>
      <c r="V34" s="316">
        <v>399633529</v>
      </c>
      <c r="W34" s="316"/>
      <c r="X34" s="316">
        <v>419986875</v>
      </c>
      <c r="Y34" s="316"/>
      <c r="Z34" s="316">
        <v>33772521</v>
      </c>
      <c r="AA34" s="316"/>
      <c r="AB34" s="316">
        <v>473217162</v>
      </c>
      <c r="AC34" s="316"/>
      <c r="AD34" s="316">
        <v>506989683</v>
      </c>
      <c r="AE34" s="316"/>
      <c r="AF34" s="316">
        <v>300577104</v>
      </c>
      <c r="AG34" s="316"/>
      <c r="AH34" s="316">
        <v>3444184949</v>
      </c>
      <c r="AI34" s="316"/>
      <c r="AJ34" s="316">
        <v>3744762053</v>
      </c>
      <c r="AK34" s="316"/>
      <c r="AL34" s="129"/>
      <c r="AM34" s="129"/>
      <c r="AN34" s="129"/>
    </row>
    <row r="35" spans="1:40" ht="17.399999999999999" thickBot="1">
      <c r="A35" s="135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</row>
    <row r="36" spans="1:40" ht="15" customHeight="1" thickBot="1">
      <c r="A36" s="334">
        <v>2023</v>
      </c>
      <c r="B36" s="307" t="s">
        <v>0</v>
      </c>
      <c r="C36" s="307"/>
      <c r="D36" s="307"/>
      <c r="E36" s="307"/>
      <c r="F36" s="307"/>
      <c r="G36" s="307"/>
      <c r="H36" s="307" t="s">
        <v>1</v>
      </c>
      <c r="I36" s="307"/>
      <c r="J36" s="307"/>
      <c r="K36" s="307"/>
      <c r="L36" s="307"/>
      <c r="M36" s="307"/>
      <c r="N36" s="307" t="s">
        <v>2</v>
      </c>
      <c r="O36" s="307"/>
      <c r="P36" s="307"/>
      <c r="Q36" s="307"/>
      <c r="R36" s="307"/>
      <c r="S36" s="307"/>
      <c r="T36" s="307" t="s">
        <v>3</v>
      </c>
      <c r="U36" s="307"/>
      <c r="V36" s="307"/>
      <c r="W36" s="307"/>
      <c r="X36" s="307"/>
      <c r="Y36" s="307"/>
      <c r="Z36" s="307" t="s">
        <v>4</v>
      </c>
      <c r="AA36" s="307"/>
      <c r="AB36" s="307"/>
      <c r="AC36" s="307"/>
      <c r="AD36" s="307"/>
      <c r="AE36" s="307"/>
      <c r="AF36" s="307" t="s">
        <v>5</v>
      </c>
      <c r="AG36" s="307"/>
      <c r="AH36" s="307"/>
      <c r="AI36" s="307"/>
      <c r="AJ36" s="307"/>
      <c r="AK36" s="307"/>
      <c r="AL36" s="129"/>
      <c r="AM36" s="129"/>
      <c r="AN36" s="129"/>
    </row>
    <row r="37" spans="1:40" ht="15.75" customHeight="1" thickBot="1">
      <c r="A37" s="335"/>
      <c r="B37" s="337" t="s">
        <v>6</v>
      </c>
      <c r="C37" s="338"/>
      <c r="D37" s="337" t="s">
        <v>7</v>
      </c>
      <c r="E37" s="338"/>
      <c r="F37" s="337" t="s">
        <v>8</v>
      </c>
      <c r="G37" s="338"/>
      <c r="H37" s="339" t="s">
        <v>9</v>
      </c>
      <c r="I37" s="339"/>
      <c r="J37" s="339" t="s">
        <v>7</v>
      </c>
      <c r="K37" s="339"/>
      <c r="L37" s="339" t="s">
        <v>8</v>
      </c>
      <c r="M37" s="339"/>
      <c r="N37" s="339" t="s">
        <v>9</v>
      </c>
      <c r="O37" s="339"/>
      <c r="P37" s="339" t="s">
        <v>7</v>
      </c>
      <c r="Q37" s="339"/>
      <c r="R37" s="339" t="s">
        <v>8</v>
      </c>
      <c r="S37" s="339"/>
      <c r="T37" s="339" t="s">
        <v>9</v>
      </c>
      <c r="U37" s="339"/>
      <c r="V37" s="339" t="s">
        <v>7</v>
      </c>
      <c r="W37" s="339"/>
      <c r="X37" s="339" t="s">
        <v>8</v>
      </c>
      <c r="Y37" s="339"/>
      <c r="Z37" s="339" t="s">
        <v>9</v>
      </c>
      <c r="AA37" s="339"/>
      <c r="AB37" s="339" t="s">
        <v>7</v>
      </c>
      <c r="AC37" s="339"/>
      <c r="AD37" s="339" t="s">
        <v>8</v>
      </c>
      <c r="AE37" s="339"/>
      <c r="AF37" s="339" t="s">
        <v>9</v>
      </c>
      <c r="AG37" s="339"/>
      <c r="AH37" s="339" t="s">
        <v>7</v>
      </c>
      <c r="AI37" s="339"/>
      <c r="AJ37" s="339" t="s">
        <v>8</v>
      </c>
      <c r="AK37" s="339"/>
      <c r="AL37" s="129"/>
      <c r="AM37" s="129"/>
      <c r="AN37" s="129"/>
    </row>
    <row r="38" spans="1:40" ht="15.75" customHeight="1">
      <c r="A38" s="132" t="s">
        <v>43</v>
      </c>
      <c r="B38" s="331">
        <v>9762262</v>
      </c>
      <c r="C38" s="332"/>
      <c r="D38" s="331">
        <v>64659914</v>
      </c>
      <c r="E38" s="332"/>
      <c r="F38" s="331">
        <v>74422176</v>
      </c>
      <c r="G38" s="332"/>
      <c r="H38" s="323">
        <v>4858595</v>
      </c>
      <c r="I38" s="323"/>
      <c r="J38" s="323">
        <v>52648619</v>
      </c>
      <c r="K38" s="323"/>
      <c r="L38" s="323">
        <v>57507214</v>
      </c>
      <c r="M38" s="323"/>
      <c r="N38" s="323">
        <v>4505162</v>
      </c>
      <c r="O38" s="323"/>
      <c r="P38" s="323">
        <v>98966418</v>
      </c>
      <c r="Q38" s="323"/>
      <c r="R38" s="323">
        <v>103471580</v>
      </c>
      <c r="S38" s="323"/>
      <c r="T38" s="323">
        <v>1635606</v>
      </c>
      <c r="U38" s="323"/>
      <c r="V38" s="323">
        <v>34577583</v>
      </c>
      <c r="W38" s="323"/>
      <c r="X38" s="323">
        <v>36213189</v>
      </c>
      <c r="Y38" s="323"/>
      <c r="Z38" s="323">
        <v>2873197</v>
      </c>
      <c r="AA38" s="323"/>
      <c r="AB38" s="323">
        <v>39007367</v>
      </c>
      <c r="AC38" s="323"/>
      <c r="AD38" s="323">
        <v>41880564</v>
      </c>
      <c r="AE38" s="323"/>
      <c r="AF38" s="323">
        <v>23634822</v>
      </c>
      <c r="AG38" s="323"/>
      <c r="AH38" s="323">
        <v>289859901</v>
      </c>
      <c r="AI38" s="323"/>
      <c r="AJ38" s="323">
        <v>313494723</v>
      </c>
      <c r="AK38" s="323"/>
      <c r="AL38" s="129"/>
      <c r="AM38" s="129"/>
      <c r="AN38" s="129"/>
    </row>
    <row r="39" spans="1:40" ht="15" customHeight="1">
      <c r="A39" s="133" t="s">
        <v>44</v>
      </c>
      <c r="B39" s="329">
        <v>9494990</v>
      </c>
      <c r="C39" s="330"/>
      <c r="D39" s="329">
        <v>59899402</v>
      </c>
      <c r="E39" s="330"/>
      <c r="F39" s="329">
        <v>69394392</v>
      </c>
      <c r="G39" s="330"/>
      <c r="H39" s="326">
        <v>4576327</v>
      </c>
      <c r="I39" s="326"/>
      <c r="J39" s="326">
        <v>48591497</v>
      </c>
      <c r="K39" s="326"/>
      <c r="L39" s="326">
        <v>53167824</v>
      </c>
      <c r="M39" s="326"/>
      <c r="N39" s="326">
        <v>4481116</v>
      </c>
      <c r="O39" s="326"/>
      <c r="P39" s="326">
        <v>90993784</v>
      </c>
      <c r="Q39" s="326"/>
      <c r="R39" s="326">
        <v>95474900</v>
      </c>
      <c r="S39" s="326"/>
      <c r="T39" s="326">
        <v>1592307</v>
      </c>
      <c r="U39" s="326"/>
      <c r="V39" s="326">
        <v>31835136</v>
      </c>
      <c r="W39" s="326"/>
      <c r="X39" s="326">
        <v>33427443</v>
      </c>
      <c r="Y39" s="326"/>
      <c r="Z39" s="326">
        <v>2680144</v>
      </c>
      <c r="AA39" s="326"/>
      <c r="AB39" s="326">
        <v>35688686</v>
      </c>
      <c r="AC39" s="326"/>
      <c r="AD39" s="326">
        <v>38368830</v>
      </c>
      <c r="AE39" s="326"/>
      <c r="AF39" s="326">
        <v>22824884</v>
      </c>
      <c r="AG39" s="326"/>
      <c r="AH39" s="326">
        <v>267008505</v>
      </c>
      <c r="AI39" s="326"/>
      <c r="AJ39" s="326">
        <v>289833389</v>
      </c>
      <c r="AK39" s="326"/>
      <c r="AL39" s="129"/>
      <c r="AM39" s="129"/>
      <c r="AN39" s="129"/>
    </row>
    <row r="40" spans="1:40" ht="15" customHeight="1">
      <c r="A40" s="132" t="s">
        <v>45</v>
      </c>
      <c r="B40" s="327">
        <v>10895500</v>
      </c>
      <c r="C40" s="328"/>
      <c r="D40" s="327">
        <v>66506908</v>
      </c>
      <c r="E40" s="328"/>
      <c r="F40" s="327">
        <v>77402408</v>
      </c>
      <c r="G40" s="328"/>
      <c r="H40" s="323">
        <v>5311882</v>
      </c>
      <c r="I40" s="323"/>
      <c r="J40" s="323">
        <v>54190603</v>
      </c>
      <c r="K40" s="323"/>
      <c r="L40" s="323">
        <v>59502485</v>
      </c>
      <c r="M40" s="323"/>
      <c r="N40" s="323">
        <v>5331308</v>
      </c>
      <c r="O40" s="323"/>
      <c r="P40" s="323">
        <v>101454544</v>
      </c>
      <c r="Q40" s="323"/>
      <c r="R40" s="323">
        <v>106785852</v>
      </c>
      <c r="S40" s="323"/>
      <c r="T40" s="323">
        <v>1786031</v>
      </c>
      <c r="U40" s="323"/>
      <c r="V40" s="323">
        <v>35159190</v>
      </c>
      <c r="W40" s="323"/>
      <c r="X40" s="323">
        <v>36945221</v>
      </c>
      <c r="Y40" s="323"/>
      <c r="Z40" s="323">
        <v>3041418</v>
      </c>
      <c r="AA40" s="323"/>
      <c r="AB40" s="323">
        <v>39784415</v>
      </c>
      <c r="AC40" s="323"/>
      <c r="AD40" s="323">
        <v>42825833</v>
      </c>
      <c r="AE40" s="323"/>
      <c r="AF40" s="323">
        <v>26366139</v>
      </c>
      <c r="AG40" s="323"/>
      <c r="AH40" s="323">
        <v>297095660</v>
      </c>
      <c r="AI40" s="323"/>
      <c r="AJ40" s="323">
        <v>323461799</v>
      </c>
      <c r="AK40" s="323"/>
      <c r="AL40" s="129"/>
      <c r="AM40" s="129"/>
      <c r="AN40" s="129"/>
    </row>
    <row r="41" spans="1:40" ht="15" customHeight="1">
      <c r="A41" s="133" t="s">
        <v>46</v>
      </c>
      <c r="B41" s="329">
        <v>11166884</v>
      </c>
      <c r="C41" s="330"/>
      <c r="D41" s="329">
        <v>64968079</v>
      </c>
      <c r="E41" s="330"/>
      <c r="F41" s="329">
        <v>76134963</v>
      </c>
      <c r="G41" s="330"/>
      <c r="H41" s="326">
        <v>5441948</v>
      </c>
      <c r="I41" s="326"/>
      <c r="J41" s="326">
        <v>52861215</v>
      </c>
      <c r="K41" s="326"/>
      <c r="L41" s="326">
        <v>58303163</v>
      </c>
      <c r="M41" s="326"/>
      <c r="N41" s="326">
        <v>5937782</v>
      </c>
      <c r="O41" s="326"/>
      <c r="P41" s="326">
        <v>100275432</v>
      </c>
      <c r="Q41" s="326"/>
      <c r="R41" s="326">
        <v>106213214</v>
      </c>
      <c r="S41" s="326"/>
      <c r="T41" s="326">
        <v>1910551</v>
      </c>
      <c r="U41" s="326"/>
      <c r="V41" s="326">
        <v>34221977</v>
      </c>
      <c r="W41" s="326"/>
      <c r="X41" s="326">
        <v>36132528</v>
      </c>
      <c r="Y41" s="326"/>
      <c r="Z41" s="326">
        <v>3179313</v>
      </c>
      <c r="AA41" s="326"/>
      <c r="AB41" s="326">
        <v>38407152</v>
      </c>
      <c r="AC41" s="326"/>
      <c r="AD41" s="326">
        <v>41586465</v>
      </c>
      <c r="AE41" s="326"/>
      <c r="AF41" s="326">
        <v>27636478</v>
      </c>
      <c r="AG41" s="326"/>
      <c r="AH41" s="326">
        <v>290733855</v>
      </c>
      <c r="AI41" s="326"/>
      <c r="AJ41" s="326">
        <v>318370333</v>
      </c>
      <c r="AK41" s="326"/>
      <c r="AL41" s="129"/>
      <c r="AM41" s="129"/>
      <c r="AN41" s="129"/>
    </row>
    <row r="42" spans="1:40" ht="15" customHeight="1">
      <c r="A42" s="132" t="s">
        <v>47</v>
      </c>
      <c r="B42" s="327">
        <v>11132865</v>
      </c>
      <c r="C42" s="328"/>
      <c r="D42" s="327">
        <v>65142980</v>
      </c>
      <c r="E42" s="328"/>
      <c r="F42" s="327">
        <v>76275845</v>
      </c>
      <c r="G42" s="328"/>
      <c r="H42" s="323">
        <v>5497400</v>
      </c>
      <c r="I42" s="323"/>
      <c r="J42" s="323">
        <v>53193921</v>
      </c>
      <c r="K42" s="323"/>
      <c r="L42" s="323">
        <v>58691321</v>
      </c>
      <c r="M42" s="323"/>
      <c r="N42" s="323">
        <v>6096969</v>
      </c>
      <c r="O42" s="323"/>
      <c r="P42" s="323">
        <v>101463504</v>
      </c>
      <c r="Q42" s="323"/>
      <c r="R42" s="323">
        <v>107560473</v>
      </c>
      <c r="S42" s="323"/>
      <c r="T42" s="323">
        <v>1883365</v>
      </c>
      <c r="U42" s="323"/>
      <c r="V42" s="323">
        <v>34639521</v>
      </c>
      <c r="W42" s="323"/>
      <c r="X42" s="323">
        <v>36522886</v>
      </c>
      <c r="Y42" s="323"/>
      <c r="Z42" s="323">
        <v>3291622</v>
      </c>
      <c r="AA42" s="323"/>
      <c r="AB42" s="323">
        <v>38508776</v>
      </c>
      <c r="AC42" s="323"/>
      <c r="AD42" s="323">
        <v>41800398</v>
      </c>
      <c r="AE42" s="323"/>
      <c r="AF42" s="323">
        <v>27902221</v>
      </c>
      <c r="AG42" s="323"/>
      <c r="AH42" s="323">
        <v>292948702</v>
      </c>
      <c r="AI42" s="323"/>
      <c r="AJ42" s="323">
        <v>320850923</v>
      </c>
      <c r="AK42" s="323"/>
      <c r="AL42" s="129"/>
      <c r="AM42" s="129"/>
      <c r="AN42" s="129"/>
    </row>
    <row r="43" spans="1:40" ht="15" customHeight="1">
      <c r="A43" s="133" t="s">
        <v>48</v>
      </c>
      <c r="B43" s="329">
        <v>9597182</v>
      </c>
      <c r="C43" s="330"/>
      <c r="D43" s="329">
        <v>59739396</v>
      </c>
      <c r="E43" s="330"/>
      <c r="F43" s="329">
        <v>69336578</v>
      </c>
      <c r="G43" s="330"/>
      <c r="H43" s="326">
        <v>4890447</v>
      </c>
      <c r="I43" s="326"/>
      <c r="J43" s="326">
        <v>48584793</v>
      </c>
      <c r="K43" s="326"/>
      <c r="L43" s="326">
        <v>53475240</v>
      </c>
      <c r="M43" s="326"/>
      <c r="N43" s="326">
        <v>5243807</v>
      </c>
      <c r="O43" s="326"/>
      <c r="P43" s="326">
        <v>93358968</v>
      </c>
      <c r="Q43" s="326"/>
      <c r="R43" s="326">
        <v>98602775</v>
      </c>
      <c r="S43" s="326"/>
      <c r="T43" s="326">
        <v>1534139</v>
      </c>
      <c r="U43" s="326"/>
      <c r="V43" s="326">
        <v>31502665</v>
      </c>
      <c r="W43" s="326"/>
      <c r="X43" s="326">
        <v>33036804</v>
      </c>
      <c r="Y43" s="326"/>
      <c r="Z43" s="326">
        <v>2791964</v>
      </c>
      <c r="AA43" s="326"/>
      <c r="AB43" s="326">
        <v>35264563</v>
      </c>
      <c r="AC43" s="326"/>
      <c r="AD43" s="326">
        <v>38056527</v>
      </c>
      <c r="AE43" s="326"/>
      <c r="AF43" s="326">
        <v>24057539</v>
      </c>
      <c r="AG43" s="326"/>
      <c r="AH43" s="326">
        <v>268450385</v>
      </c>
      <c r="AI43" s="326"/>
      <c r="AJ43" s="326">
        <v>292507924</v>
      </c>
      <c r="AK43" s="326"/>
      <c r="AL43" s="129"/>
      <c r="AM43" s="129"/>
      <c r="AN43" s="129"/>
    </row>
    <row r="44" spans="1:40" ht="15" customHeight="1">
      <c r="A44" s="132" t="s">
        <v>49</v>
      </c>
      <c r="B44" s="327">
        <v>8983402</v>
      </c>
      <c r="C44" s="328"/>
      <c r="D44" s="327">
        <v>59871526</v>
      </c>
      <c r="E44" s="328"/>
      <c r="F44" s="327">
        <v>68854928</v>
      </c>
      <c r="G44" s="328"/>
      <c r="H44" s="323">
        <v>4744210</v>
      </c>
      <c r="I44" s="323"/>
      <c r="J44" s="323">
        <v>49207812</v>
      </c>
      <c r="K44" s="323"/>
      <c r="L44" s="323">
        <v>53952022</v>
      </c>
      <c r="M44" s="323"/>
      <c r="N44" s="323">
        <v>5024197</v>
      </c>
      <c r="O44" s="323"/>
      <c r="P44" s="323">
        <v>93694131</v>
      </c>
      <c r="Q44" s="323"/>
      <c r="R44" s="323">
        <v>98718328</v>
      </c>
      <c r="S44" s="323"/>
      <c r="T44" s="323">
        <v>1497231</v>
      </c>
      <c r="U44" s="323"/>
      <c r="V44" s="323">
        <v>31883472</v>
      </c>
      <c r="W44" s="323"/>
      <c r="X44" s="323">
        <v>33380703</v>
      </c>
      <c r="Y44" s="323"/>
      <c r="Z44" s="323">
        <v>2546945</v>
      </c>
      <c r="AA44" s="323"/>
      <c r="AB44" s="323">
        <v>35132635</v>
      </c>
      <c r="AC44" s="323"/>
      <c r="AD44" s="323">
        <v>37679580</v>
      </c>
      <c r="AE44" s="323"/>
      <c r="AF44" s="323">
        <v>22795985</v>
      </c>
      <c r="AG44" s="323"/>
      <c r="AH44" s="323">
        <v>269789576</v>
      </c>
      <c r="AI44" s="323"/>
      <c r="AJ44" s="323">
        <v>292585561</v>
      </c>
      <c r="AK44" s="323"/>
      <c r="AL44" s="129"/>
      <c r="AM44" s="129"/>
      <c r="AN44" s="129"/>
    </row>
    <row r="45" spans="1:40" ht="15" customHeight="1">
      <c r="A45" s="133" t="s">
        <v>50</v>
      </c>
      <c r="B45" s="329">
        <v>8704914</v>
      </c>
      <c r="C45" s="330"/>
      <c r="D45" s="329">
        <v>58266633</v>
      </c>
      <c r="E45" s="330"/>
      <c r="F45" s="329">
        <v>66971547</v>
      </c>
      <c r="G45" s="330"/>
      <c r="H45" s="326">
        <v>4576100</v>
      </c>
      <c r="I45" s="326"/>
      <c r="J45" s="326">
        <v>47538597</v>
      </c>
      <c r="K45" s="326"/>
      <c r="L45" s="326">
        <v>52114697</v>
      </c>
      <c r="M45" s="326"/>
      <c r="N45" s="326">
        <v>4760497</v>
      </c>
      <c r="O45" s="326"/>
      <c r="P45" s="326">
        <v>92155614</v>
      </c>
      <c r="Q45" s="326"/>
      <c r="R45" s="326">
        <v>96916111</v>
      </c>
      <c r="S45" s="326"/>
      <c r="T45" s="326">
        <v>1418604</v>
      </c>
      <c r="U45" s="326"/>
      <c r="V45" s="326">
        <v>31150932</v>
      </c>
      <c r="W45" s="326"/>
      <c r="X45" s="326">
        <v>32569536</v>
      </c>
      <c r="Y45" s="326"/>
      <c r="Z45" s="326">
        <v>2335522</v>
      </c>
      <c r="AA45" s="326"/>
      <c r="AB45" s="326">
        <v>33805124</v>
      </c>
      <c r="AC45" s="326"/>
      <c r="AD45" s="326">
        <v>36140646</v>
      </c>
      <c r="AE45" s="326"/>
      <c r="AF45" s="326">
        <v>21795637</v>
      </c>
      <c r="AG45" s="326"/>
      <c r="AH45" s="326">
        <v>262916900</v>
      </c>
      <c r="AI45" s="326"/>
      <c r="AJ45" s="326">
        <v>284712537</v>
      </c>
      <c r="AK45" s="326"/>
      <c r="AL45" s="129"/>
      <c r="AM45" s="129"/>
      <c r="AN45" s="129"/>
    </row>
    <row r="46" spans="1:40" ht="15" customHeight="1">
      <c r="A46" s="132" t="s">
        <v>51</v>
      </c>
      <c r="B46" s="327">
        <v>8368866</v>
      </c>
      <c r="C46" s="328"/>
      <c r="D46" s="327">
        <v>55427655</v>
      </c>
      <c r="E46" s="328"/>
      <c r="F46" s="327">
        <v>63796521</v>
      </c>
      <c r="G46" s="328"/>
      <c r="H46" s="323">
        <v>4269468</v>
      </c>
      <c r="I46" s="323"/>
      <c r="J46" s="323">
        <v>45346709</v>
      </c>
      <c r="K46" s="323"/>
      <c r="L46" s="323">
        <v>49616177</v>
      </c>
      <c r="M46" s="323"/>
      <c r="N46" s="323">
        <v>4464103</v>
      </c>
      <c r="O46" s="323"/>
      <c r="P46" s="323">
        <v>87199508</v>
      </c>
      <c r="Q46" s="323"/>
      <c r="R46" s="323">
        <v>91663611</v>
      </c>
      <c r="S46" s="323"/>
      <c r="T46" s="323">
        <v>1375497</v>
      </c>
      <c r="U46" s="323"/>
      <c r="V46" s="323">
        <v>30249218</v>
      </c>
      <c r="W46" s="323"/>
      <c r="X46" s="323">
        <v>31624715</v>
      </c>
      <c r="Y46" s="323"/>
      <c r="Z46" s="323">
        <v>2313832</v>
      </c>
      <c r="AA46" s="323"/>
      <c r="AB46" s="323">
        <v>32476697</v>
      </c>
      <c r="AC46" s="323"/>
      <c r="AD46" s="323">
        <v>34790529</v>
      </c>
      <c r="AE46" s="323"/>
      <c r="AF46" s="323">
        <v>20791766</v>
      </c>
      <c r="AG46" s="323"/>
      <c r="AH46" s="323">
        <v>250699787</v>
      </c>
      <c r="AI46" s="323"/>
      <c r="AJ46" s="323">
        <v>271491553</v>
      </c>
      <c r="AK46" s="323"/>
      <c r="AL46" s="129"/>
      <c r="AM46" s="129"/>
      <c r="AN46" s="129"/>
    </row>
    <row r="47" spans="1:40" ht="15" customHeight="1">
      <c r="A47" s="133" t="s">
        <v>52</v>
      </c>
      <c r="B47" s="329">
        <v>9611938</v>
      </c>
      <c r="C47" s="330"/>
      <c r="D47" s="329">
        <v>59929259</v>
      </c>
      <c r="E47" s="330"/>
      <c r="F47" s="329">
        <v>69541197</v>
      </c>
      <c r="G47" s="330"/>
      <c r="H47" s="326">
        <v>4754501</v>
      </c>
      <c r="I47" s="326"/>
      <c r="J47" s="326">
        <v>48548924</v>
      </c>
      <c r="K47" s="326"/>
      <c r="L47" s="326">
        <v>53303425</v>
      </c>
      <c r="M47" s="326"/>
      <c r="N47" s="326">
        <v>4844827</v>
      </c>
      <c r="O47" s="326"/>
      <c r="P47" s="326">
        <v>92934284</v>
      </c>
      <c r="Q47" s="326"/>
      <c r="R47" s="326">
        <v>97779111</v>
      </c>
      <c r="S47" s="326"/>
      <c r="T47" s="326">
        <v>1528313</v>
      </c>
      <c r="U47" s="326"/>
      <c r="V47" s="326">
        <v>32465203</v>
      </c>
      <c r="W47" s="326"/>
      <c r="X47" s="326">
        <v>33993516</v>
      </c>
      <c r="Y47" s="326"/>
      <c r="Z47" s="326">
        <v>2785846</v>
      </c>
      <c r="AA47" s="326"/>
      <c r="AB47" s="326">
        <v>34725281</v>
      </c>
      <c r="AC47" s="326"/>
      <c r="AD47" s="326">
        <v>37511127</v>
      </c>
      <c r="AE47" s="326"/>
      <c r="AF47" s="326">
        <v>23525425</v>
      </c>
      <c r="AG47" s="326"/>
      <c r="AH47" s="326">
        <v>268602951</v>
      </c>
      <c r="AI47" s="326"/>
      <c r="AJ47" s="326">
        <v>292128376</v>
      </c>
      <c r="AK47" s="326"/>
      <c r="AL47" s="129"/>
      <c r="AM47" s="129"/>
      <c r="AN47" s="129"/>
    </row>
    <row r="48" spans="1:40" ht="15" customHeight="1">
      <c r="A48" s="132" t="s">
        <v>53</v>
      </c>
      <c r="B48" s="327">
        <v>9142864</v>
      </c>
      <c r="C48" s="328"/>
      <c r="D48" s="327">
        <v>58657817</v>
      </c>
      <c r="E48" s="328"/>
      <c r="F48" s="327">
        <v>67800681</v>
      </c>
      <c r="G48" s="328"/>
      <c r="H48" s="323">
        <v>4322686</v>
      </c>
      <c r="I48" s="323"/>
      <c r="J48" s="323">
        <v>47427472</v>
      </c>
      <c r="K48" s="323"/>
      <c r="L48" s="323">
        <v>51750158</v>
      </c>
      <c r="M48" s="323"/>
      <c r="N48" s="323">
        <v>4441595</v>
      </c>
      <c r="O48" s="323"/>
      <c r="P48" s="323">
        <v>91388711</v>
      </c>
      <c r="Q48" s="323"/>
      <c r="R48" s="323">
        <v>95830306</v>
      </c>
      <c r="S48" s="323"/>
      <c r="T48" s="323">
        <v>1414766</v>
      </c>
      <c r="U48" s="323"/>
      <c r="V48" s="323">
        <v>31985084</v>
      </c>
      <c r="W48" s="323"/>
      <c r="X48" s="323">
        <v>33399850</v>
      </c>
      <c r="Y48" s="323"/>
      <c r="Z48" s="323">
        <v>2573152</v>
      </c>
      <c r="AA48" s="323"/>
      <c r="AB48" s="323">
        <v>34471081</v>
      </c>
      <c r="AC48" s="323"/>
      <c r="AD48" s="323">
        <v>37044233</v>
      </c>
      <c r="AE48" s="323"/>
      <c r="AF48" s="323">
        <v>21895063</v>
      </c>
      <c r="AG48" s="323"/>
      <c r="AH48" s="323">
        <v>263930165</v>
      </c>
      <c r="AI48" s="323"/>
      <c r="AJ48" s="323">
        <v>285825228</v>
      </c>
      <c r="AK48" s="323"/>
      <c r="AL48" s="129"/>
      <c r="AM48" s="129"/>
      <c r="AN48" s="129"/>
    </row>
    <row r="49" spans="1:40" ht="15.75" customHeight="1" thickBot="1">
      <c r="A49" s="133" t="s">
        <v>54</v>
      </c>
      <c r="B49" s="324">
        <v>9823593</v>
      </c>
      <c r="C49" s="325"/>
      <c r="D49" s="324">
        <v>63486880</v>
      </c>
      <c r="E49" s="325"/>
      <c r="F49" s="324">
        <v>73310473</v>
      </c>
      <c r="G49" s="325"/>
      <c r="H49" s="326">
        <v>4610159</v>
      </c>
      <c r="I49" s="326"/>
      <c r="J49" s="326">
        <v>51383249</v>
      </c>
      <c r="K49" s="326"/>
      <c r="L49" s="326">
        <v>55993408</v>
      </c>
      <c r="M49" s="326"/>
      <c r="N49" s="326">
        <v>4710981</v>
      </c>
      <c r="O49" s="326"/>
      <c r="P49" s="326">
        <v>98556800</v>
      </c>
      <c r="Q49" s="326"/>
      <c r="R49" s="326">
        <v>103267781</v>
      </c>
      <c r="S49" s="326"/>
      <c r="T49" s="326">
        <v>1541071</v>
      </c>
      <c r="U49" s="326"/>
      <c r="V49" s="326">
        <v>34859176</v>
      </c>
      <c r="W49" s="326"/>
      <c r="X49" s="326">
        <v>36400247</v>
      </c>
      <c r="Y49" s="326"/>
      <c r="Z49" s="326">
        <v>2775248</v>
      </c>
      <c r="AA49" s="326"/>
      <c r="AB49" s="326">
        <v>37275059</v>
      </c>
      <c r="AC49" s="326"/>
      <c r="AD49" s="326">
        <v>40050307</v>
      </c>
      <c r="AE49" s="326"/>
      <c r="AF49" s="326">
        <v>23461052</v>
      </c>
      <c r="AG49" s="326"/>
      <c r="AH49" s="326">
        <v>285561164</v>
      </c>
      <c r="AI49" s="326"/>
      <c r="AJ49" s="326">
        <v>309022216</v>
      </c>
      <c r="AK49" s="326"/>
      <c r="AL49" s="129"/>
      <c r="AM49" s="129"/>
      <c r="AN49" s="129"/>
    </row>
    <row r="50" spans="1:40" ht="15" customHeight="1" thickBot="1">
      <c r="A50" s="134" t="s">
        <v>120</v>
      </c>
      <c r="B50" s="321">
        <v>116685260</v>
      </c>
      <c r="C50" s="322"/>
      <c r="D50" s="321">
        <v>736556449</v>
      </c>
      <c r="E50" s="322"/>
      <c r="F50" s="321">
        <v>853241709</v>
      </c>
      <c r="G50" s="322"/>
      <c r="H50" s="316">
        <v>57853723</v>
      </c>
      <c r="I50" s="316"/>
      <c r="J50" s="316">
        <v>599523411</v>
      </c>
      <c r="K50" s="316"/>
      <c r="L50" s="316">
        <v>657377134</v>
      </c>
      <c r="M50" s="316"/>
      <c r="N50" s="316">
        <v>59842344</v>
      </c>
      <c r="O50" s="316"/>
      <c r="P50" s="316">
        <v>1142441698</v>
      </c>
      <c r="Q50" s="316"/>
      <c r="R50" s="316">
        <v>1202284042</v>
      </c>
      <c r="S50" s="316"/>
      <c r="T50" s="316">
        <v>19117481</v>
      </c>
      <c r="U50" s="316"/>
      <c r="V50" s="316">
        <v>394529157</v>
      </c>
      <c r="W50" s="316"/>
      <c r="X50" s="316">
        <v>413646638</v>
      </c>
      <c r="Y50" s="316"/>
      <c r="Z50" s="316">
        <v>33188203</v>
      </c>
      <c r="AA50" s="316"/>
      <c r="AB50" s="316">
        <v>434546836</v>
      </c>
      <c r="AC50" s="316"/>
      <c r="AD50" s="316">
        <v>467735039</v>
      </c>
      <c r="AE50" s="316"/>
      <c r="AF50" s="316">
        <v>286687011</v>
      </c>
      <c r="AG50" s="316"/>
      <c r="AH50" s="316">
        <v>3307597551</v>
      </c>
      <c r="AI50" s="316"/>
      <c r="AJ50" s="316">
        <v>3594284562</v>
      </c>
      <c r="AK50" s="316"/>
      <c r="AL50" s="129"/>
      <c r="AM50" s="129"/>
      <c r="AN50" s="129"/>
    </row>
    <row r="51" spans="1:40" ht="17.399999999999999" thickBot="1">
      <c r="A51" s="136"/>
      <c r="B51" s="137"/>
      <c r="C51" s="137"/>
      <c r="D51" s="137"/>
      <c r="E51" s="137"/>
      <c r="F51" s="137"/>
      <c r="G51" s="136"/>
      <c r="H51" s="137"/>
      <c r="I51" s="136"/>
      <c r="J51" s="137"/>
      <c r="K51" s="136"/>
      <c r="L51" s="137"/>
      <c r="M51" s="137"/>
      <c r="N51" s="137"/>
      <c r="O51" s="136"/>
      <c r="P51" s="137"/>
      <c r="Q51" s="136"/>
      <c r="R51" s="137"/>
      <c r="S51" s="136"/>
      <c r="T51" s="137"/>
      <c r="U51" s="136"/>
      <c r="V51" s="137"/>
      <c r="W51" s="136"/>
      <c r="X51" s="137"/>
      <c r="Y51" s="136"/>
      <c r="Z51" s="137"/>
      <c r="AA51" s="136"/>
      <c r="AB51" s="137"/>
      <c r="AC51" s="136"/>
      <c r="AD51" s="137"/>
      <c r="AE51" s="136"/>
      <c r="AF51" s="137"/>
      <c r="AG51" s="136"/>
      <c r="AH51" s="135"/>
      <c r="AI51" s="136"/>
      <c r="AJ51" s="137"/>
      <c r="AK51" s="136"/>
      <c r="AL51" s="129"/>
      <c r="AM51" s="129"/>
      <c r="AN51" s="129"/>
    </row>
    <row r="52" spans="1:40" ht="15" customHeight="1" thickBot="1">
      <c r="A52" s="334">
        <v>2024</v>
      </c>
      <c r="B52" s="307" t="s">
        <v>0</v>
      </c>
      <c r="C52" s="307"/>
      <c r="D52" s="307"/>
      <c r="E52" s="307"/>
      <c r="F52" s="307"/>
      <c r="G52" s="307"/>
      <c r="H52" s="307" t="s">
        <v>1</v>
      </c>
      <c r="I52" s="307"/>
      <c r="J52" s="307"/>
      <c r="K52" s="307"/>
      <c r="L52" s="307"/>
      <c r="M52" s="307"/>
      <c r="N52" s="307" t="s">
        <v>2</v>
      </c>
      <c r="O52" s="307"/>
      <c r="P52" s="307"/>
      <c r="Q52" s="307"/>
      <c r="R52" s="307"/>
      <c r="S52" s="307"/>
      <c r="T52" s="307" t="s">
        <v>3</v>
      </c>
      <c r="U52" s="307"/>
      <c r="V52" s="307"/>
      <c r="W52" s="307"/>
      <c r="X52" s="307"/>
      <c r="Y52" s="307"/>
      <c r="Z52" s="307" t="s">
        <v>4</v>
      </c>
      <c r="AA52" s="307"/>
      <c r="AB52" s="307"/>
      <c r="AC52" s="307"/>
      <c r="AD52" s="307"/>
      <c r="AE52" s="307"/>
      <c r="AF52" s="307" t="s">
        <v>5</v>
      </c>
      <c r="AG52" s="307"/>
      <c r="AH52" s="307"/>
      <c r="AI52" s="307"/>
      <c r="AJ52" s="307"/>
      <c r="AK52" s="307"/>
      <c r="AL52" s="129"/>
      <c r="AM52" s="129"/>
      <c r="AN52" s="129"/>
    </row>
    <row r="53" spans="1:40" ht="15.75" customHeight="1" thickBot="1">
      <c r="A53" s="335"/>
      <c r="B53" s="337" t="s">
        <v>6</v>
      </c>
      <c r="C53" s="338"/>
      <c r="D53" s="337" t="s">
        <v>7</v>
      </c>
      <c r="E53" s="338"/>
      <c r="F53" s="337" t="s">
        <v>8</v>
      </c>
      <c r="G53" s="338"/>
      <c r="H53" s="339" t="s">
        <v>9</v>
      </c>
      <c r="I53" s="339"/>
      <c r="J53" s="339" t="s">
        <v>7</v>
      </c>
      <c r="K53" s="339"/>
      <c r="L53" s="339" t="s">
        <v>8</v>
      </c>
      <c r="M53" s="339"/>
      <c r="N53" s="339" t="s">
        <v>9</v>
      </c>
      <c r="O53" s="339"/>
      <c r="P53" s="339" t="s">
        <v>7</v>
      </c>
      <c r="Q53" s="339"/>
      <c r="R53" s="339" t="s">
        <v>8</v>
      </c>
      <c r="S53" s="339"/>
      <c r="T53" s="339" t="s">
        <v>9</v>
      </c>
      <c r="U53" s="339"/>
      <c r="V53" s="339" t="s">
        <v>7</v>
      </c>
      <c r="W53" s="339"/>
      <c r="X53" s="339" t="s">
        <v>8</v>
      </c>
      <c r="Y53" s="339"/>
      <c r="Z53" s="339" t="s">
        <v>9</v>
      </c>
      <c r="AA53" s="339"/>
      <c r="AB53" s="339" t="s">
        <v>7</v>
      </c>
      <c r="AC53" s="339"/>
      <c r="AD53" s="339" t="s">
        <v>8</v>
      </c>
      <c r="AE53" s="339"/>
      <c r="AF53" s="339" t="s">
        <v>9</v>
      </c>
      <c r="AG53" s="339"/>
      <c r="AH53" s="339" t="s">
        <v>7</v>
      </c>
      <c r="AI53" s="339"/>
      <c r="AJ53" s="339" t="s">
        <v>8</v>
      </c>
      <c r="AK53" s="339"/>
      <c r="AL53" s="129"/>
      <c r="AM53" s="129"/>
      <c r="AN53" s="129"/>
    </row>
    <row r="54" spans="1:40" ht="15.75" customHeight="1">
      <c r="A54" s="132" t="s">
        <v>43</v>
      </c>
      <c r="B54" s="331">
        <v>9561417</v>
      </c>
      <c r="C54" s="332"/>
      <c r="D54" s="331">
        <v>65506003</v>
      </c>
      <c r="E54" s="332"/>
      <c r="F54" s="331">
        <v>75067420</v>
      </c>
      <c r="G54" s="332"/>
      <c r="H54" s="323">
        <v>4750243</v>
      </c>
      <c r="I54" s="323"/>
      <c r="J54" s="323">
        <v>52957700</v>
      </c>
      <c r="K54" s="323"/>
      <c r="L54" s="323">
        <v>57707943</v>
      </c>
      <c r="M54" s="323"/>
      <c r="N54" s="323">
        <v>4477638</v>
      </c>
      <c r="O54" s="323"/>
      <c r="P54" s="323">
        <v>101075657</v>
      </c>
      <c r="Q54" s="323"/>
      <c r="R54" s="323">
        <v>105553295</v>
      </c>
      <c r="S54" s="323"/>
      <c r="T54" s="323">
        <v>1515857</v>
      </c>
      <c r="U54" s="323"/>
      <c r="V54" s="323">
        <v>35672941</v>
      </c>
      <c r="W54" s="323"/>
      <c r="X54" s="323">
        <v>37188798</v>
      </c>
      <c r="Y54" s="323"/>
      <c r="Z54" s="323">
        <v>2722907</v>
      </c>
      <c r="AA54" s="323"/>
      <c r="AB54" s="323">
        <v>38577607</v>
      </c>
      <c r="AC54" s="323"/>
      <c r="AD54" s="323">
        <v>41300514</v>
      </c>
      <c r="AE54" s="323"/>
      <c r="AF54" s="323">
        <v>23028062</v>
      </c>
      <c r="AG54" s="323"/>
      <c r="AH54" s="323">
        <v>293789908</v>
      </c>
      <c r="AI54" s="323"/>
      <c r="AJ54" s="323">
        <v>316817970</v>
      </c>
      <c r="AK54" s="323"/>
      <c r="AL54" s="129"/>
      <c r="AM54" s="129"/>
      <c r="AN54" s="129"/>
    </row>
    <row r="55" spans="1:40" ht="15" customHeight="1">
      <c r="A55" s="133" t="s">
        <v>44</v>
      </c>
      <c r="B55" s="329">
        <v>9609733</v>
      </c>
      <c r="C55" s="330"/>
      <c r="D55" s="329">
        <v>63344322</v>
      </c>
      <c r="E55" s="330"/>
      <c r="F55" s="329">
        <v>72954055</v>
      </c>
      <c r="G55" s="330"/>
      <c r="H55" s="326">
        <v>4636329</v>
      </c>
      <c r="I55" s="326"/>
      <c r="J55" s="326">
        <v>51378262</v>
      </c>
      <c r="K55" s="326"/>
      <c r="L55" s="326">
        <v>56014591</v>
      </c>
      <c r="M55" s="326"/>
      <c r="N55" s="326">
        <v>4566202</v>
      </c>
      <c r="O55" s="326"/>
      <c r="P55" s="326">
        <v>97410147</v>
      </c>
      <c r="Q55" s="326"/>
      <c r="R55" s="326">
        <v>101976349</v>
      </c>
      <c r="S55" s="326"/>
      <c r="T55" s="326">
        <v>1411588</v>
      </c>
      <c r="U55" s="326"/>
      <c r="V55" s="326">
        <v>34309591</v>
      </c>
      <c r="W55" s="326"/>
      <c r="X55" s="326">
        <v>35721179</v>
      </c>
      <c r="Y55" s="326"/>
      <c r="Z55" s="326">
        <v>2781790</v>
      </c>
      <c r="AA55" s="326"/>
      <c r="AB55" s="326">
        <v>37362106</v>
      </c>
      <c r="AC55" s="326"/>
      <c r="AD55" s="326">
        <v>40143896</v>
      </c>
      <c r="AE55" s="326"/>
      <c r="AF55" s="326">
        <v>23005642</v>
      </c>
      <c r="AG55" s="326"/>
      <c r="AH55" s="326">
        <v>283804428</v>
      </c>
      <c r="AI55" s="326"/>
      <c r="AJ55" s="326">
        <v>306810070</v>
      </c>
      <c r="AK55" s="326"/>
      <c r="AL55" s="129"/>
      <c r="AM55" s="129"/>
      <c r="AN55" s="129"/>
    </row>
    <row r="56" spans="1:40" ht="15" customHeight="1">
      <c r="A56" s="132" t="s">
        <v>45</v>
      </c>
      <c r="B56" s="327">
        <v>10290110</v>
      </c>
      <c r="C56" s="328"/>
      <c r="D56" s="327">
        <v>68337559</v>
      </c>
      <c r="E56" s="328"/>
      <c r="F56" s="327">
        <v>78627669</v>
      </c>
      <c r="G56" s="328"/>
      <c r="H56" s="323">
        <v>5157787</v>
      </c>
      <c r="I56" s="323"/>
      <c r="J56" s="323">
        <v>55220956</v>
      </c>
      <c r="K56" s="323"/>
      <c r="L56" s="323">
        <v>60378743</v>
      </c>
      <c r="M56" s="323"/>
      <c r="N56" s="323">
        <v>5235068</v>
      </c>
      <c r="O56" s="323"/>
      <c r="P56" s="323">
        <v>104957354</v>
      </c>
      <c r="Q56" s="323"/>
      <c r="R56" s="323">
        <v>110192422</v>
      </c>
      <c r="S56" s="323"/>
      <c r="T56" s="323">
        <v>1581452</v>
      </c>
      <c r="U56" s="323"/>
      <c r="V56" s="323">
        <v>36978394</v>
      </c>
      <c r="W56" s="323"/>
      <c r="X56" s="323">
        <v>38559846</v>
      </c>
      <c r="Y56" s="323"/>
      <c r="Z56" s="323">
        <v>3066890</v>
      </c>
      <c r="AA56" s="323"/>
      <c r="AB56" s="323">
        <v>40303716</v>
      </c>
      <c r="AC56" s="323"/>
      <c r="AD56" s="323">
        <v>43370606</v>
      </c>
      <c r="AE56" s="323"/>
      <c r="AF56" s="323">
        <v>25331307</v>
      </c>
      <c r="AG56" s="323"/>
      <c r="AH56" s="323">
        <v>305797979</v>
      </c>
      <c r="AI56" s="323"/>
      <c r="AJ56" s="323">
        <v>331129286</v>
      </c>
      <c r="AK56" s="323"/>
      <c r="AL56" s="129"/>
      <c r="AM56" s="129"/>
      <c r="AN56" s="129"/>
    </row>
    <row r="57" spans="1:40" ht="15" customHeight="1">
      <c r="A57" s="133" t="s">
        <v>46</v>
      </c>
      <c r="B57" s="329">
        <v>10068729</v>
      </c>
      <c r="C57" s="330"/>
      <c r="D57" s="329">
        <v>66076018</v>
      </c>
      <c r="E57" s="330"/>
      <c r="F57" s="329">
        <v>76144747</v>
      </c>
      <c r="G57" s="330"/>
      <c r="H57" s="326">
        <v>5008453</v>
      </c>
      <c r="I57" s="326"/>
      <c r="J57" s="326">
        <v>53653397</v>
      </c>
      <c r="K57" s="326"/>
      <c r="L57" s="326">
        <v>58661850</v>
      </c>
      <c r="M57" s="326"/>
      <c r="N57" s="326">
        <v>5688634</v>
      </c>
      <c r="O57" s="326"/>
      <c r="P57" s="326">
        <v>101413586</v>
      </c>
      <c r="Q57" s="326"/>
      <c r="R57" s="326">
        <v>107102220</v>
      </c>
      <c r="S57" s="326"/>
      <c r="T57" s="326">
        <v>1612863</v>
      </c>
      <c r="U57" s="326"/>
      <c r="V57" s="326">
        <v>35884330</v>
      </c>
      <c r="W57" s="326"/>
      <c r="X57" s="326">
        <v>37497193</v>
      </c>
      <c r="Y57" s="326"/>
      <c r="Z57" s="326">
        <v>3037337</v>
      </c>
      <c r="AA57" s="326"/>
      <c r="AB57" s="326">
        <v>38834452</v>
      </c>
      <c r="AC57" s="326"/>
      <c r="AD57" s="326">
        <v>41871789</v>
      </c>
      <c r="AE57" s="326"/>
      <c r="AF57" s="326">
        <v>25416016</v>
      </c>
      <c r="AG57" s="326"/>
      <c r="AH57" s="326">
        <v>295861783</v>
      </c>
      <c r="AI57" s="326"/>
      <c r="AJ57" s="326">
        <v>321277799</v>
      </c>
      <c r="AK57" s="326"/>
      <c r="AL57" s="129"/>
      <c r="AM57" s="129"/>
      <c r="AN57" s="129"/>
    </row>
    <row r="58" spans="1:40" ht="15" customHeight="1">
      <c r="A58" s="132" t="s">
        <v>47</v>
      </c>
      <c r="B58" s="327">
        <v>9922240</v>
      </c>
      <c r="C58" s="328"/>
      <c r="D58" s="327">
        <v>67148355</v>
      </c>
      <c r="E58" s="328"/>
      <c r="F58" s="327">
        <v>77070595</v>
      </c>
      <c r="G58" s="328"/>
      <c r="H58" s="323">
        <v>5068173</v>
      </c>
      <c r="I58" s="323"/>
      <c r="J58" s="323">
        <v>54402222</v>
      </c>
      <c r="K58" s="323"/>
      <c r="L58" s="323">
        <v>59470395</v>
      </c>
      <c r="M58" s="323"/>
      <c r="N58" s="323">
        <v>5855853</v>
      </c>
      <c r="O58" s="323"/>
      <c r="P58" s="323">
        <v>104588887</v>
      </c>
      <c r="Q58" s="323"/>
      <c r="R58" s="323">
        <v>110444740</v>
      </c>
      <c r="S58" s="323"/>
      <c r="T58" s="323">
        <v>1641067</v>
      </c>
      <c r="U58" s="323"/>
      <c r="V58" s="323">
        <v>35785146</v>
      </c>
      <c r="W58" s="323"/>
      <c r="X58" s="323">
        <v>37426213</v>
      </c>
      <c r="Y58" s="323"/>
      <c r="Z58" s="323">
        <v>3024328</v>
      </c>
      <c r="AA58" s="323"/>
      <c r="AB58" s="323">
        <v>39310985</v>
      </c>
      <c r="AC58" s="323"/>
      <c r="AD58" s="323">
        <v>42335313</v>
      </c>
      <c r="AE58" s="323"/>
      <c r="AF58" s="323">
        <v>25511661</v>
      </c>
      <c r="AG58" s="323"/>
      <c r="AH58" s="323">
        <v>301235595</v>
      </c>
      <c r="AI58" s="323"/>
      <c r="AJ58" s="323">
        <v>326747256</v>
      </c>
      <c r="AK58" s="323"/>
      <c r="AL58" s="129"/>
      <c r="AM58" s="129"/>
      <c r="AN58" s="129"/>
    </row>
    <row r="59" spans="1:40" ht="15" customHeight="1">
      <c r="A59" s="133" t="s">
        <v>48</v>
      </c>
      <c r="B59" s="329">
        <v>8817691</v>
      </c>
      <c r="C59" s="330"/>
      <c r="D59" s="329">
        <v>62897290</v>
      </c>
      <c r="E59" s="330"/>
      <c r="F59" s="329">
        <v>71714981</v>
      </c>
      <c r="G59" s="330"/>
      <c r="H59" s="326">
        <v>4645123</v>
      </c>
      <c r="I59" s="326"/>
      <c r="J59" s="326">
        <v>50621367</v>
      </c>
      <c r="K59" s="326"/>
      <c r="L59" s="326">
        <v>55266490</v>
      </c>
      <c r="M59" s="326"/>
      <c r="N59" s="326">
        <v>5192630</v>
      </c>
      <c r="O59" s="326"/>
      <c r="P59" s="326">
        <v>98026583</v>
      </c>
      <c r="Q59" s="326"/>
      <c r="R59" s="326">
        <v>103219213</v>
      </c>
      <c r="S59" s="326"/>
      <c r="T59" s="326">
        <v>1416472</v>
      </c>
      <c r="U59" s="326"/>
      <c r="V59" s="326">
        <v>33201057</v>
      </c>
      <c r="W59" s="326"/>
      <c r="X59" s="326">
        <v>34617529</v>
      </c>
      <c r="Y59" s="326"/>
      <c r="Z59" s="326">
        <v>2562144</v>
      </c>
      <c r="AA59" s="326"/>
      <c r="AB59" s="326">
        <v>36296725</v>
      </c>
      <c r="AC59" s="326"/>
      <c r="AD59" s="326">
        <v>38858869</v>
      </c>
      <c r="AE59" s="326"/>
      <c r="AF59" s="326">
        <v>22634060</v>
      </c>
      <c r="AG59" s="326"/>
      <c r="AH59" s="326">
        <v>281043022</v>
      </c>
      <c r="AI59" s="326"/>
      <c r="AJ59" s="326">
        <v>303677082</v>
      </c>
      <c r="AK59" s="326"/>
      <c r="AL59" s="129"/>
      <c r="AM59" s="129"/>
      <c r="AN59" s="129"/>
    </row>
    <row r="60" spans="1:40" ht="15" customHeight="1">
      <c r="A60" s="132" t="s">
        <v>49</v>
      </c>
      <c r="B60" s="327">
        <v>8849516</v>
      </c>
      <c r="C60" s="328"/>
      <c r="D60" s="327">
        <v>62846372</v>
      </c>
      <c r="E60" s="328"/>
      <c r="F60" s="327">
        <v>71695888</v>
      </c>
      <c r="G60" s="328"/>
      <c r="H60" s="323">
        <v>4542686</v>
      </c>
      <c r="I60" s="323"/>
      <c r="J60" s="323">
        <v>50506077</v>
      </c>
      <c r="K60" s="323"/>
      <c r="L60" s="323">
        <v>55048763</v>
      </c>
      <c r="M60" s="323"/>
      <c r="N60" s="323">
        <v>5019711</v>
      </c>
      <c r="O60" s="323"/>
      <c r="P60" s="323">
        <v>97581846</v>
      </c>
      <c r="Q60" s="323"/>
      <c r="R60" s="323">
        <v>102601557</v>
      </c>
      <c r="S60" s="323"/>
      <c r="T60" s="323">
        <v>1334986</v>
      </c>
      <c r="U60" s="323"/>
      <c r="V60" s="323">
        <v>33066809</v>
      </c>
      <c r="W60" s="323"/>
      <c r="X60" s="323">
        <v>34401795</v>
      </c>
      <c r="Y60" s="323"/>
      <c r="Z60" s="323">
        <v>2480742</v>
      </c>
      <c r="AA60" s="323"/>
      <c r="AB60" s="323">
        <v>35992175</v>
      </c>
      <c r="AC60" s="323"/>
      <c r="AD60" s="323">
        <v>38472917</v>
      </c>
      <c r="AE60" s="323"/>
      <c r="AF60" s="323">
        <v>22227641</v>
      </c>
      <c r="AG60" s="323"/>
      <c r="AH60" s="323">
        <v>279993279</v>
      </c>
      <c r="AI60" s="323"/>
      <c r="AJ60" s="323">
        <v>302220920</v>
      </c>
      <c r="AK60" s="323"/>
      <c r="AL60" s="129"/>
      <c r="AM60" s="129"/>
      <c r="AN60" s="129"/>
    </row>
    <row r="61" spans="1:40" ht="15" customHeight="1">
      <c r="A61" s="133" t="s">
        <v>50</v>
      </c>
      <c r="B61" s="329">
        <v>8188632</v>
      </c>
      <c r="C61" s="330"/>
      <c r="D61" s="329">
        <v>60343438</v>
      </c>
      <c r="E61" s="330"/>
      <c r="F61" s="329">
        <v>68532070</v>
      </c>
      <c r="G61" s="330"/>
      <c r="H61" s="326">
        <v>4201807</v>
      </c>
      <c r="I61" s="326"/>
      <c r="J61" s="326">
        <v>48587613</v>
      </c>
      <c r="K61" s="326"/>
      <c r="L61" s="326">
        <v>52789420</v>
      </c>
      <c r="M61" s="326"/>
      <c r="N61" s="326">
        <v>4426856</v>
      </c>
      <c r="O61" s="326"/>
      <c r="P61" s="326">
        <v>95105002</v>
      </c>
      <c r="Q61" s="326"/>
      <c r="R61" s="326">
        <v>99531858</v>
      </c>
      <c r="S61" s="326"/>
      <c r="T61" s="326">
        <v>1240799</v>
      </c>
      <c r="U61" s="326"/>
      <c r="V61" s="326">
        <v>32027056</v>
      </c>
      <c r="W61" s="326"/>
      <c r="X61" s="326">
        <v>33267855</v>
      </c>
      <c r="Y61" s="326"/>
      <c r="Z61" s="326">
        <v>2299230</v>
      </c>
      <c r="AA61" s="326"/>
      <c r="AB61" s="326">
        <v>34462290</v>
      </c>
      <c r="AC61" s="326"/>
      <c r="AD61" s="326">
        <v>36761520</v>
      </c>
      <c r="AE61" s="326"/>
      <c r="AF61" s="326">
        <v>20357324</v>
      </c>
      <c r="AG61" s="326"/>
      <c r="AH61" s="326">
        <v>270525399</v>
      </c>
      <c r="AI61" s="326"/>
      <c r="AJ61" s="326">
        <v>290882723</v>
      </c>
      <c r="AK61" s="326"/>
      <c r="AL61" s="129"/>
      <c r="AM61" s="129"/>
      <c r="AN61" s="129"/>
    </row>
    <row r="62" spans="1:40" ht="15" customHeight="1">
      <c r="A62" s="132" t="s">
        <v>51</v>
      </c>
      <c r="B62" s="327">
        <v>8311987</v>
      </c>
      <c r="C62" s="328"/>
      <c r="D62" s="327">
        <v>58773088</v>
      </c>
      <c r="E62" s="328"/>
      <c r="F62" s="327">
        <v>67085075</v>
      </c>
      <c r="G62" s="328"/>
      <c r="H62" s="323">
        <v>4072819</v>
      </c>
      <c r="I62" s="323"/>
      <c r="J62" s="323">
        <v>47668083</v>
      </c>
      <c r="K62" s="323"/>
      <c r="L62" s="323">
        <v>51740902</v>
      </c>
      <c r="M62" s="323"/>
      <c r="N62" s="323">
        <v>4356842</v>
      </c>
      <c r="O62" s="323"/>
      <c r="P62" s="323">
        <v>93069665</v>
      </c>
      <c r="Q62" s="323"/>
      <c r="R62" s="323">
        <v>97426507</v>
      </c>
      <c r="S62" s="323"/>
      <c r="T62" s="323">
        <v>1207746</v>
      </c>
      <c r="U62" s="323"/>
      <c r="V62" s="323">
        <v>31294610</v>
      </c>
      <c r="W62" s="323"/>
      <c r="X62" s="323">
        <v>32502356</v>
      </c>
      <c r="Y62" s="323"/>
      <c r="Z62" s="323">
        <v>2310957</v>
      </c>
      <c r="AA62" s="323"/>
      <c r="AB62" s="323">
        <v>33793257</v>
      </c>
      <c r="AC62" s="323"/>
      <c r="AD62" s="323">
        <v>36104214</v>
      </c>
      <c r="AE62" s="323"/>
      <c r="AF62" s="323">
        <v>20260351</v>
      </c>
      <c r="AG62" s="323"/>
      <c r="AH62" s="323">
        <v>264598703</v>
      </c>
      <c r="AI62" s="323"/>
      <c r="AJ62" s="323">
        <v>284859054</v>
      </c>
      <c r="AK62" s="323"/>
      <c r="AL62" s="129"/>
      <c r="AM62" s="129"/>
      <c r="AN62" s="129"/>
    </row>
    <row r="63" spans="1:40" ht="15" customHeight="1">
      <c r="A63" s="133" t="s">
        <v>52</v>
      </c>
      <c r="B63" s="329">
        <v>9382036</v>
      </c>
      <c r="C63" s="330"/>
      <c r="D63" s="329">
        <v>60788143</v>
      </c>
      <c r="E63" s="330"/>
      <c r="F63" s="329">
        <v>70170179</v>
      </c>
      <c r="G63" s="330"/>
      <c r="H63" s="326">
        <v>4520071</v>
      </c>
      <c r="I63" s="326"/>
      <c r="J63" s="326">
        <v>49505945</v>
      </c>
      <c r="K63" s="326"/>
      <c r="L63" s="326">
        <v>54026016</v>
      </c>
      <c r="M63" s="326"/>
      <c r="N63" s="326">
        <v>4786430</v>
      </c>
      <c r="O63" s="326"/>
      <c r="P63" s="326">
        <v>96724736</v>
      </c>
      <c r="Q63" s="326"/>
      <c r="R63" s="326">
        <v>101511166</v>
      </c>
      <c r="S63" s="326"/>
      <c r="T63" s="326">
        <v>1289789</v>
      </c>
      <c r="U63" s="326"/>
      <c r="V63" s="326">
        <v>32408659</v>
      </c>
      <c r="W63" s="326"/>
      <c r="X63" s="326">
        <v>33698448</v>
      </c>
      <c r="Y63" s="326"/>
      <c r="Z63" s="326">
        <v>2748531</v>
      </c>
      <c r="AA63" s="326"/>
      <c r="AB63" s="326">
        <v>34919335</v>
      </c>
      <c r="AC63" s="326"/>
      <c r="AD63" s="326">
        <v>37667866</v>
      </c>
      <c r="AE63" s="326"/>
      <c r="AF63" s="326">
        <v>22726857</v>
      </c>
      <c r="AG63" s="326"/>
      <c r="AH63" s="326">
        <v>274346818</v>
      </c>
      <c r="AI63" s="326"/>
      <c r="AJ63" s="326">
        <v>297073675</v>
      </c>
      <c r="AK63" s="326"/>
      <c r="AL63" s="129"/>
      <c r="AM63" s="129"/>
      <c r="AN63" s="129"/>
    </row>
    <row r="64" spans="1:40" ht="15" customHeight="1">
      <c r="A64" s="132" t="s">
        <v>53</v>
      </c>
      <c r="B64" s="327">
        <v>9351365</v>
      </c>
      <c r="C64" s="328"/>
      <c r="D64" s="327">
        <v>60184757</v>
      </c>
      <c r="E64" s="328"/>
      <c r="F64" s="327">
        <v>69536122</v>
      </c>
      <c r="G64" s="328"/>
      <c r="H64" s="323">
        <v>4469294</v>
      </c>
      <c r="I64" s="323"/>
      <c r="J64" s="323">
        <v>48474013</v>
      </c>
      <c r="K64" s="323"/>
      <c r="L64" s="323">
        <v>52943307</v>
      </c>
      <c r="M64" s="323"/>
      <c r="N64" s="323">
        <v>4603433</v>
      </c>
      <c r="O64" s="323"/>
      <c r="P64" s="323">
        <v>94702928</v>
      </c>
      <c r="Q64" s="323"/>
      <c r="R64" s="323">
        <v>99306361</v>
      </c>
      <c r="S64" s="323"/>
      <c r="T64" s="323">
        <v>1285896</v>
      </c>
      <c r="U64" s="323"/>
      <c r="V64" s="323">
        <v>32205614</v>
      </c>
      <c r="W64" s="323"/>
      <c r="X64" s="323">
        <v>33491510</v>
      </c>
      <c r="Y64" s="323"/>
      <c r="Z64" s="323">
        <v>2737854</v>
      </c>
      <c r="AA64" s="323"/>
      <c r="AB64" s="323">
        <v>34810469</v>
      </c>
      <c r="AC64" s="323"/>
      <c r="AD64" s="323">
        <v>37548323</v>
      </c>
      <c r="AE64" s="323"/>
      <c r="AF64" s="323">
        <v>22447842</v>
      </c>
      <c r="AG64" s="323"/>
      <c r="AH64" s="323">
        <v>270377781</v>
      </c>
      <c r="AI64" s="323"/>
      <c r="AJ64" s="323">
        <v>292825623</v>
      </c>
      <c r="AK64" s="323"/>
      <c r="AL64" s="129"/>
      <c r="AM64" s="129"/>
      <c r="AN64" s="129"/>
    </row>
    <row r="65" spans="1:40" ht="15.75" customHeight="1" thickBot="1">
      <c r="A65" s="133" t="s">
        <v>54</v>
      </c>
      <c r="B65" s="324">
        <v>9674043</v>
      </c>
      <c r="C65" s="325"/>
      <c r="D65" s="324">
        <v>63874096</v>
      </c>
      <c r="E65" s="325"/>
      <c r="F65" s="324">
        <v>73548139</v>
      </c>
      <c r="G65" s="325"/>
      <c r="H65" s="326">
        <v>4426391</v>
      </c>
      <c r="I65" s="326"/>
      <c r="J65" s="326">
        <v>51670740</v>
      </c>
      <c r="K65" s="326"/>
      <c r="L65" s="326">
        <v>56097131</v>
      </c>
      <c r="M65" s="326"/>
      <c r="N65" s="326">
        <v>4586327</v>
      </c>
      <c r="O65" s="326"/>
      <c r="P65" s="326">
        <v>99720417</v>
      </c>
      <c r="Q65" s="326"/>
      <c r="R65" s="326">
        <v>104306744</v>
      </c>
      <c r="S65" s="326"/>
      <c r="T65" s="326">
        <v>1329333</v>
      </c>
      <c r="U65" s="326"/>
      <c r="V65" s="326">
        <v>34475185</v>
      </c>
      <c r="W65" s="326"/>
      <c r="X65" s="326">
        <v>35804518</v>
      </c>
      <c r="Y65" s="326"/>
      <c r="Z65" s="326">
        <v>2744662</v>
      </c>
      <c r="AA65" s="326"/>
      <c r="AB65" s="326">
        <v>37427068</v>
      </c>
      <c r="AC65" s="326"/>
      <c r="AD65" s="326">
        <v>40171730</v>
      </c>
      <c r="AE65" s="326"/>
      <c r="AF65" s="326">
        <v>22760756</v>
      </c>
      <c r="AG65" s="326"/>
      <c r="AH65" s="326">
        <v>287167506</v>
      </c>
      <c r="AI65" s="326"/>
      <c r="AJ65" s="326">
        <v>309928262</v>
      </c>
      <c r="AK65" s="326"/>
      <c r="AL65" s="129"/>
      <c r="AM65" s="129"/>
      <c r="AN65" s="129"/>
    </row>
    <row r="66" spans="1:40" ht="15" customHeight="1" thickBot="1">
      <c r="A66" s="134" t="s">
        <v>120</v>
      </c>
      <c r="B66" s="321">
        <v>112027499</v>
      </c>
      <c r="C66" s="322"/>
      <c r="D66" s="321">
        <v>760119441</v>
      </c>
      <c r="E66" s="322"/>
      <c r="F66" s="321">
        <v>872146940</v>
      </c>
      <c r="G66" s="322"/>
      <c r="H66" s="316">
        <v>55499176</v>
      </c>
      <c r="I66" s="316"/>
      <c r="J66" s="316">
        <v>614646375</v>
      </c>
      <c r="K66" s="316"/>
      <c r="L66" s="316">
        <v>670145551</v>
      </c>
      <c r="M66" s="316"/>
      <c r="N66" s="316">
        <v>58795624</v>
      </c>
      <c r="O66" s="316"/>
      <c r="P66" s="316">
        <v>1184376808</v>
      </c>
      <c r="Q66" s="316"/>
      <c r="R66" s="316">
        <v>1243172432</v>
      </c>
      <c r="S66" s="316"/>
      <c r="T66" s="316">
        <v>16867848</v>
      </c>
      <c r="U66" s="316"/>
      <c r="V66" s="316">
        <v>407309392</v>
      </c>
      <c r="W66" s="316"/>
      <c r="X66" s="316">
        <v>424177240</v>
      </c>
      <c r="Y66" s="316"/>
      <c r="Z66" s="316">
        <v>32517372</v>
      </c>
      <c r="AA66" s="316"/>
      <c r="AB66" s="316">
        <v>442090185</v>
      </c>
      <c r="AC66" s="316"/>
      <c r="AD66" s="316">
        <v>474607557</v>
      </c>
      <c r="AE66" s="316"/>
      <c r="AF66" s="316">
        <v>275707519</v>
      </c>
      <c r="AG66" s="316"/>
      <c r="AH66" s="316">
        <v>3408542201</v>
      </c>
      <c r="AI66" s="316"/>
      <c r="AJ66" s="316">
        <v>3684249720</v>
      </c>
      <c r="AK66" s="316"/>
      <c r="AL66" s="129"/>
      <c r="AM66" s="129"/>
      <c r="AN66" s="129"/>
    </row>
    <row r="67" spans="1:40" ht="17.399999999999999" thickBot="1">
      <c r="A67" s="136"/>
      <c r="B67" s="137"/>
      <c r="C67" s="137"/>
      <c r="D67" s="137"/>
      <c r="E67" s="137"/>
      <c r="F67" s="137"/>
      <c r="G67" s="136"/>
      <c r="H67" s="137"/>
      <c r="I67" s="136"/>
      <c r="J67" s="137"/>
      <c r="K67" s="136"/>
      <c r="L67" s="137"/>
      <c r="M67" s="137"/>
      <c r="N67" s="137"/>
      <c r="O67" s="136"/>
      <c r="P67" s="137"/>
      <c r="Q67" s="136"/>
      <c r="R67" s="137"/>
      <c r="S67" s="136"/>
      <c r="T67" s="137"/>
      <c r="U67" s="136"/>
      <c r="V67" s="137"/>
      <c r="W67" s="136"/>
      <c r="X67" s="137"/>
      <c r="Y67" s="136"/>
      <c r="Z67" s="137"/>
      <c r="AA67" s="136"/>
      <c r="AB67" s="137"/>
      <c r="AC67" s="136"/>
      <c r="AD67" s="137"/>
      <c r="AE67" s="136"/>
      <c r="AF67" s="137"/>
      <c r="AG67" s="136"/>
      <c r="AH67" s="135"/>
      <c r="AI67" s="136"/>
      <c r="AJ67" s="137"/>
      <c r="AK67" s="136"/>
      <c r="AL67" s="129"/>
      <c r="AM67" s="129"/>
      <c r="AN67" s="129"/>
    </row>
    <row r="68" spans="1:40" ht="15" customHeight="1" thickBot="1">
      <c r="A68" s="334">
        <v>2025</v>
      </c>
      <c r="B68" s="309" t="s">
        <v>0</v>
      </c>
      <c r="C68" s="336"/>
      <c r="D68" s="336"/>
      <c r="E68" s="336"/>
      <c r="F68" s="336"/>
      <c r="G68" s="310"/>
      <c r="H68" s="307" t="s">
        <v>1</v>
      </c>
      <c r="I68" s="307"/>
      <c r="J68" s="307"/>
      <c r="K68" s="307"/>
      <c r="L68" s="307"/>
      <c r="M68" s="307"/>
      <c r="N68" s="307" t="s">
        <v>2</v>
      </c>
      <c r="O68" s="307"/>
      <c r="P68" s="307"/>
      <c r="Q68" s="307"/>
      <c r="R68" s="307"/>
      <c r="S68" s="307"/>
      <c r="T68" s="307" t="s">
        <v>3</v>
      </c>
      <c r="U68" s="307"/>
      <c r="V68" s="307"/>
      <c r="W68" s="307"/>
      <c r="X68" s="307"/>
      <c r="Y68" s="307"/>
      <c r="Z68" s="307" t="s">
        <v>4</v>
      </c>
      <c r="AA68" s="307"/>
      <c r="AB68" s="307"/>
      <c r="AC68" s="307"/>
      <c r="AD68" s="307"/>
      <c r="AE68" s="307"/>
      <c r="AF68" s="307" t="s">
        <v>5</v>
      </c>
      <c r="AG68" s="307"/>
      <c r="AH68" s="307"/>
      <c r="AI68" s="307"/>
      <c r="AJ68" s="307"/>
      <c r="AK68" s="307"/>
      <c r="AL68" s="129"/>
      <c r="AM68" s="129"/>
      <c r="AN68" s="129"/>
    </row>
    <row r="69" spans="1:40" ht="15.75" customHeight="1" thickBot="1">
      <c r="A69" s="335"/>
      <c r="B69" s="337" t="s">
        <v>6</v>
      </c>
      <c r="C69" s="338"/>
      <c r="D69" s="337" t="s">
        <v>7</v>
      </c>
      <c r="E69" s="338"/>
      <c r="F69" s="337" t="s">
        <v>8</v>
      </c>
      <c r="G69" s="338"/>
      <c r="H69" s="339" t="s">
        <v>9</v>
      </c>
      <c r="I69" s="339"/>
      <c r="J69" s="339" t="s">
        <v>7</v>
      </c>
      <c r="K69" s="339"/>
      <c r="L69" s="339" t="s">
        <v>8</v>
      </c>
      <c r="M69" s="339"/>
      <c r="N69" s="339" t="s">
        <v>9</v>
      </c>
      <c r="O69" s="339"/>
      <c r="P69" s="339" t="s">
        <v>7</v>
      </c>
      <c r="Q69" s="339"/>
      <c r="R69" s="339" t="s">
        <v>8</v>
      </c>
      <c r="S69" s="339"/>
      <c r="T69" s="339" t="s">
        <v>9</v>
      </c>
      <c r="U69" s="339"/>
      <c r="V69" s="339" t="s">
        <v>7</v>
      </c>
      <c r="W69" s="339"/>
      <c r="X69" s="339" t="s">
        <v>8</v>
      </c>
      <c r="Y69" s="339"/>
      <c r="Z69" s="339" t="s">
        <v>9</v>
      </c>
      <c r="AA69" s="339"/>
      <c r="AB69" s="339" t="s">
        <v>7</v>
      </c>
      <c r="AC69" s="339"/>
      <c r="AD69" s="339" t="s">
        <v>8</v>
      </c>
      <c r="AE69" s="339"/>
      <c r="AF69" s="339" t="s">
        <v>9</v>
      </c>
      <c r="AG69" s="339"/>
      <c r="AH69" s="339" t="s">
        <v>7</v>
      </c>
      <c r="AI69" s="339"/>
      <c r="AJ69" s="339" t="s">
        <v>8</v>
      </c>
      <c r="AK69" s="339"/>
      <c r="AL69" s="129"/>
      <c r="AM69" s="129"/>
      <c r="AN69" s="129"/>
    </row>
    <row r="70" spans="1:40" ht="15.75" customHeight="1">
      <c r="A70" s="132" t="s">
        <v>43</v>
      </c>
      <c r="B70" s="331">
        <v>9354370</v>
      </c>
      <c r="C70" s="332"/>
      <c r="D70" s="331">
        <v>65382684</v>
      </c>
      <c r="E70" s="332"/>
      <c r="F70" s="331">
        <v>74737054</v>
      </c>
      <c r="G70" s="332"/>
      <c r="H70" s="323">
        <v>4386667</v>
      </c>
      <c r="I70" s="323"/>
      <c r="J70" s="323">
        <v>52913570</v>
      </c>
      <c r="K70" s="323"/>
      <c r="L70" s="323">
        <v>57300237</v>
      </c>
      <c r="M70" s="323"/>
      <c r="N70" s="323">
        <v>4235127</v>
      </c>
      <c r="O70" s="323"/>
      <c r="P70" s="323">
        <v>101079982</v>
      </c>
      <c r="Q70" s="323"/>
      <c r="R70" s="323">
        <v>105315109</v>
      </c>
      <c r="S70" s="323"/>
      <c r="T70" s="323">
        <v>1308242</v>
      </c>
      <c r="U70" s="323"/>
      <c r="V70" s="323">
        <v>35353731</v>
      </c>
      <c r="W70" s="323"/>
      <c r="X70" s="323">
        <v>36661973</v>
      </c>
      <c r="Y70" s="323"/>
      <c r="Z70" s="323">
        <v>2636588</v>
      </c>
      <c r="AA70" s="323"/>
      <c r="AB70" s="323">
        <v>38399650</v>
      </c>
      <c r="AC70" s="323"/>
      <c r="AD70" s="323">
        <v>41036238</v>
      </c>
      <c r="AE70" s="323"/>
      <c r="AF70" s="323">
        <v>21920994</v>
      </c>
      <c r="AG70" s="323"/>
      <c r="AH70" s="323">
        <v>293129617</v>
      </c>
      <c r="AI70" s="323"/>
      <c r="AJ70" s="323">
        <v>315050611</v>
      </c>
      <c r="AK70" s="323"/>
      <c r="AL70" s="129"/>
      <c r="AM70" s="129"/>
      <c r="AN70" s="129"/>
    </row>
    <row r="71" spans="1:40" ht="15" customHeight="1">
      <c r="A71" s="133" t="s">
        <v>44</v>
      </c>
      <c r="B71" s="329">
        <v>8410657</v>
      </c>
      <c r="C71" s="330"/>
      <c r="D71" s="329">
        <v>59805192</v>
      </c>
      <c r="E71" s="330"/>
      <c r="F71" s="329">
        <v>68215849</v>
      </c>
      <c r="G71" s="330"/>
      <c r="H71" s="326">
        <v>3947827</v>
      </c>
      <c r="I71" s="326"/>
      <c r="J71" s="326">
        <v>49189714</v>
      </c>
      <c r="K71" s="326"/>
      <c r="L71" s="326">
        <v>53137541</v>
      </c>
      <c r="M71" s="326"/>
      <c r="N71" s="326">
        <v>3963311</v>
      </c>
      <c r="O71" s="326"/>
      <c r="P71" s="326">
        <v>92692621</v>
      </c>
      <c r="Q71" s="326"/>
      <c r="R71" s="326">
        <v>96655932</v>
      </c>
      <c r="S71" s="326"/>
      <c r="T71" s="326">
        <v>1222686</v>
      </c>
      <c r="U71" s="326"/>
      <c r="V71" s="326">
        <v>32240526</v>
      </c>
      <c r="W71" s="326"/>
      <c r="X71" s="326">
        <v>33463212</v>
      </c>
      <c r="Y71" s="326"/>
      <c r="Z71" s="326">
        <v>2419584</v>
      </c>
      <c r="AA71" s="326"/>
      <c r="AB71" s="326">
        <v>35372529</v>
      </c>
      <c r="AC71" s="326"/>
      <c r="AD71" s="326">
        <v>37792113</v>
      </c>
      <c r="AE71" s="326"/>
      <c r="AF71" s="326">
        <v>19964065</v>
      </c>
      <c r="AG71" s="326"/>
      <c r="AH71" s="326">
        <v>269300582</v>
      </c>
      <c r="AI71" s="326"/>
      <c r="AJ71" s="326">
        <v>289264647</v>
      </c>
      <c r="AK71" s="326"/>
      <c r="AL71" s="129"/>
      <c r="AM71" s="129"/>
      <c r="AN71" s="129"/>
    </row>
    <row r="72" spans="1:40" ht="15" customHeight="1">
      <c r="A72" s="132" t="s">
        <v>45</v>
      </c>
      <c r="B72" s="327">
        <v>10320864</v>
      </c>
      <c r="C72" s="328"/>
      <c r="D72" s="327">
        <v>68333766</v>
      </c>
      <c r="E72" s="328"/>
      <c r="F72" s="327">
        <v>78654630</v>
      </c>
      <c r="G72" s="328"/>
      <c r="H72" s="323">
        <v>4795801</v>
      </c>
      <c r="I72" s="323"/>
      <c r="J72" s="323">
        <v>55590698</v>
      </c>
      <c r="K72" s="323"/>
      <c r="L72" s="323">
        <v>60386499</v>
      </c>
      <c r="M72" s="323"/>
      <c r="N72" s="323">
        <v>5123266</v>
      </c>
      <c r="O72" s="323"/>
      <c r="P72" s="323">
        <v>104089661</v>
      </c>
      <c r="Q72" s="323"/>
      <c r="R72" s="323">
        <v>109212927</v>
      </c>
      <c r="S72" s="323"/>
      <c r="T72" s="323">
        <v>1420076</v>
      </c>
      <c r="U72" s="323"/>
      <c r="V72" s="323">
        <v>36616805</v>
      </c>
      <c r="W72" s="323"/>
      <c r="X72" s="323">
        <v>38036881</v>
      </c>
      <c r="Y72" s="323"/>
      <c r="Z72" s="323">
        <v>2821392</v>
      </c>
      <c r="AA72" s="323"/>
      <c r="AB72" s="323">
        <v>40056929</v>
      </c>
      <c r="AC72" s="323"/>
      <c r="AD72" s="323">
        <v>42878321</v>
      </c>
      <c r="AE72" s="323"/>
      <c r="AF72" s="323">
        <v>24481399</v>
      </c>
      <c r="AG72" s="323"/>
      <c r="AH72" s="323">
        <v>304687859</v>
      </c>
      <c r="AI72" s="323"/>
      <c r="AJ72" s="323">
        <v>329169258</v>
      </c>
      <c r="AK72" s="323"/>
      <c r="AL72" s="129"/>
      <c r="AM72" s="129"/>
      <c r="AN72" s="129"/>
    </row>
    <row r="73" spans="1:40" ht="15" customHeight="1">
      <c r="A73" s="133" t="s">
        <v>46</v>
      </c>
      <c r="B73" s="329">
        <v>11046760</v>
      </c>
      <c r="C73" s="330"/>
      <c r="D73" s="329">
        <v>67895700</v>
      </c>
      <c r="E73" s="330"/>
      <c r="F73" s="329">
        <v>78942460</v>
      </c>
      <c r="G73" s="330"/>
      <c r="H73" s="326">
        <v>5413605</v>
      </c>
      <c r="I73" s="326"/>
      <c r="J73" s="326">
        <v>54740479</v>
      </c>
      <c r="K73" s="326"/>
      <c r="L73" s="326">
        <v>60154084</v>
      </c>
      <c r="M73" s="326"/>
      <c r="N73" s="326">
        <v>5913782</v>
      </c>
      <c r="O73" s="326"/>
      <c r="P73" s="326">
        <v>104883807</v>
      </c>
      <c r="Q73" s="326"/>
      <c r="R73" s="326">
        <v>110797589</v>
      </c>
      <c r="S73" s="326"/>
      <c r="T73" s="326">
        <v>1569574</v>
      </c>
      <c r="U73" s="326"/>
      <c r="V73" s="326">
        <v>36299649</v>
      </c>
      <c r="W73" s="326"/>
      <c r="X73" s="326">
        <v>37869223</v>
      </c>
      <c r="Y73" s="326"/>
      <c r="Z73" s="326">
        <v>3017900</v>
      </c>
      <c r="AA73" s="326"/>
      <c r="AB73" s="326">
        <v>39052558</v>
      </c>
      <c r="AC73" s="326"/>
      <c r="AD73" s="326">
        <v>42070458</v>
      </c>
      <c r="AE73" s="326"/>
      <c r="AF73" s="326">
        <v>26961621</v>
      </c>
      <c r="AG73" s="326"/>
      <c r="AH73" s="326">
        <v>302872193</v>
      </c>
      <c r="AI73" s="326"/>
      <c r="AJ73" s="326">
        <v>329833814</v>
      </c>
      <c r="AK73" s="326"/>
      <c r="AL73" s="129"/>
      <c r="AM73" s="129"/>
      <c r="AN73" s="129"/>
    </row>
    <row r="74" spans="1:40" ht="15" customHeight="1">
      <c r="A74" s="132" t="s">
        <v>47</v>
      </c>
      <c r="B74" s="327">
        <v>10684415</v>
      </c>
      <c r="C74" s="328"/>
      <c r="D74" s="327">
        <v>69243525</v>
      </c>
      <c r="E74" s="328"/>
      <c r="F74" s="327">
        <v>79927940</v>
      </c>
      <c r="G74" s="328"/>
      <c r="H74" s="323">
        <v>5421954</v>
      </c>
      <c r="I74" s="323"/>
      <c r="J74" s="323">
        <v>55341769</v>
      </c>
      <c r="K74" s="323"/>
      <c r="L74" s="323">
        <v>60763723</v>
      </c>
      <c r="M74" s="323"/>
      <c r="N74" s="323">
        <v>5849716</v>
      </c>
      <c r="O74" s="323"/>
      <c r="P74" s="323">
        <v>106774782</v>
      </c>
      <c r="Q74" s="323"/>
      <c r="R74" s="323">
        <v>112624498</v>
      </c>
      <c r="S74" s="323"/>
      <c r="T74" s="323">
        <v>1500218</v>
      </c>
      <c r="U74" s="323"/>
      <c r="V74" s="323">
        <v>36715344</v>
      </c>
      <c r="W74" s="323"/>
      <c r="X74" s="323">
        <v>38215562</v>
      </c>
      <c r="Y74" s="323"/>
      <c r="Z74" s="323">
        <v>2944521</v>
      </c>
      <c r="AA74" s="323"/>
      <c r="AB74" s="323">
        <v>39614467</v>
      </c>
      <c r="AC74" s="323"/>
      <c r="AD74" s="323">
        <v>42558988</v>
      </c>
      <c r="AE74" s="323"/>
      <c r="AF74" s="323">
        <v>26400824</v>
      </c>
      <c r="AG74" s="323"/>
      <c r="AH74" s="323">
        <v>307689887</v>
      </c>
      <c r="AI74" s="323"/>
      <c r="AJ74" s="323">
        <v>334090711</v>
      </c>
      <c r="AK74" s="323"/>
      <c r="AL74" s="129"/>
      <c r="AM74" s="129"/>
      <c r="AN74" s="129"/>
    </row>
    <row r="75" spans="1:40" ht="15" customHeight="1">
      <c r="A75" s="133" t="s">
        <v>48</v>
      </c>
      <c r="B75" s="329">
        <v>9194403</v>
      </c>
      <c r="C75" s="330"/>
      <c r="D75" s="329">
        <v>63890871</v>
      </c>
      <c r="E75" s="330"/>
      <c r="F75" s="329">
        <v>73085274</v>
      </c>
      <c r="G75" s="330"/>
      <c r="H75" s="326">
        <v>4595665</v>
      </c>
      <c r="I75" s="326"/>
      <c r="J75" s="326">
        <v>51266984</v>
      </c>
      <c r="K75" s="326"/>
      <c r="L75" s="326">
        <v>55862649</v>
      </c>
      <c r="M75" s="326"/>
      <c r="N75" s="326">
        <v>5118716</v>
      </c>
      <c r="O75" s="326"/>
      <c r="P75" s="326">
        <v>99457525</v>
      </c>
      <c r="Q75" s="326"/>
      <c r="R75" s="326">
        <v>104576241</v>
      </c>
      <c r="S75" s="326"/>
      <c r="T75" s="326">
        <v>1168349</v>
      </c>
      <c r="U75" s="326"/>
      <c r="V75" s="326">
        <v>33745562</v>
      </c>
      <c r="W75" s="326"/>
      <c r="X75" s="326">
        <v>34913911</v>
      </c>
      <c r="Y75" s="326"/>
      <c r="Z75" s="326">
        <v>2568963</v>
      </c>
      <c r="AA75" s="326"/>
      <c r="AB75" s="326">
        <v>36746376</v>
      </c>
      <c r="AC75" s="326"/>
      <c r="AD75" s="326">
        <v>39315339</v>
      </c>
      <c r="AE75" s="326"/>
      <c r="AF75" s="326">
        <v>22646096</v>
      </c>
      <c r="AG75" s="326"/>
      <c r="AH75" s="326">
        <v>285107318</v>
      </c>
      <c r="AI75" s="326"/>
      <c r="AJ75" s="326">
        <v>307753414</v>
      </c>
      <c r="AK75" s="326"/>
      <c r="AL75" s="129"/>
      <c r="AM75" s="129"/>
      <c r="AN75" s="129"/>
    </row>
    <row r="76" spans="1:40" ht="15" customHeight="1">
      <c r="A76" s="132" t="s">
        <v>49</v>
      </c>
      <c r="B76" s="327">
        <v>8088920</v>
      </c>
      <c r="C76" s="328"/>
      <c r="D76" s="327">
        <v>63362371</v>
      </c>
      <c r="E76" s="328"/>
      <c r="F76" s="327">
        <v>71451291</v>
      </c>
      <c r="G76" s="328"/>
      <c r="H76" s="323">
        <v>4099953</v>
      </c>
      <c r="I76" s="323"/>
      <c r="J76" s="323">
        <v>51560678</v>
      </c>
      <c r="K76" s="323"/>
      <c r="L76" s="323">
        <v>55660631</v>
      </c>
      <c r="M76" s="323"/>
      <c r="N76" s="323">
        <v>4480289</v>
      </c>
      <c r="O76" s="323"/>
      <c r="P76" s="323">
        <v>97988567</v>
      </c>
      <c r="Q76" s="323"/>
      <c r="R76" s="323">
        <v>102468856</v>
      </c>
      <c r="S76" s="323"/>
      <c r="T76" s="323">
        <v>976490</v>
      </c>
      <c r="U76" s="323"/>
      <c r="V76" s="323">
        <v>33527791</v>
      </c>
      <c r="W76" s="323"/>
      <c r="X76" s="323">
        <v>34504281</v>
      </c>
      <c r="Y76" s="323"/>
      <c r="Z76" s="323">
        <v>2288501</v>
      </c>
      <c r="AA76" s="323"/>
      <c r="AB76" s="323">
        <v>36110871</v>
      </c>
      <c r="AC76" s="323"/>
      <c r="AD76" s="323">
        <v>38399372</v>
      </c>
      <c r="AE76" s="323"/>
      <c r="AF76" s="323">
        <v>19934153</v>
      </c>
      <c r="AG76" s="323"/>
      <c r="AH76" s="323">
        <v>282550278</v>
      </c>
      <c r="AI76" s="323"/>
      <c r="AJ76" s="323">
        <v>302484431</v>
      </c>
      <c r="AK76" s="323"/>
      <c r="AL76" s="129"/>
      <c r="AM76" s="129"/>
      <c r="AN76" s="129"/>
    </row>
    <row r="77" spans="1:40" ht="15" customHeight="1">
      <c r="A77" s="133" t="s">
        <v>50</v>
      </c>
      <c r="B77" s="329">
        <v>8263500</v>
      </c>
      <c r="C77" s="330"/>
      <c r="D77" s="329">
        <v>63599393</v>
      </c>
      <c r="E77" s="330"/>
      <c r="F77" s="329">
        <v>71862893</v>
      </c>
      <c r="G77" s="330"/>
      <c r="H77" s="326">
        <v>4152516</v>
      </c>
      <c r="I77" s="326"/>
      <c r="J77" s="326">
        <v>51347020</v>
      </c>
      <c r="K77" s="326"/>
      <c r="L77" s="326">
        <v>55499536</v>
      </c>
      <c r="M77" s="326"/>
      <c r="N77" s="326">
        <v>4543328</v>
      </c>
      <c r="O77" s="326"/>
      <c r="P77" s="326">
        <v>99046064</v>
      </c>
      <c r="Q77" s="326"/>
      <c r="R77" s="326">
        <v>103589392</v>
      </c>
      <c r="S77" s="326"/>
      <c r="T77" s="326">
        <v>968446</v>
      </c>
      <c r="U77" s="326"/>
      <c r="V77" s="326">
        <v>33885031</v>
      </c>
      <c r="W77" s="326"/>
      <c r="X77" s="326">
        <v>34853477</v>
      </c>
      <c r="Y77" s="326"/>
      <c r="Z77" s="326">
        <v>2167355</v>
      </c>
      <c r="AA77" s="326"/>
      <c r="AB77" s="326">
        <v>35566374</v>
      </c>
      <c r="AC77" s="326"/>
      <c r="AD77" s="326">
        <v>37733729</v>
      </c>
      <c r="AE77" s="326"/>
      <c r="AF77" s="326">
        <v>20095145</v>
      </c>
      <c r="AG77" s="326"/>
      <c r="AH77" s="326">
        <v>283443882</v>
      </c>
      <c r="AI77" s="326"/>
      <c r="AJ77" s="326">
        <v>303539027</v>
      </c>
      <c r="AK77" s="326"/>
      <c r="AL77" s="129"/>
      <c r="AM77" s="129"/>
      <c r="AN77" s="129"/>
    </row>
    <row r="78" spans="1:40" ht="15" customHeight="1">
      <c r="A78" s="132" t="s">
        <v>51</v>
      </c>
      <c r="B78" s="327">
        <v>8341889</v>
      </c>
      <c r="C78" s="328"/>
      <c r="D78" s="327">
        <v>61697946</v>
      </c>
      <c r="E78" s="328"/>
      <c r="F78" s="327">
        <v>70039835</v>
      </c>
      <c r="G78" s="328"/>
      <c r="H78" s="323">
        <v>4129662</v>
      </c>
      <c r="I78" s="323"/>
      <c r="J78" s="323">
        <v>49579237</v>
      </c>
      <c r="K78" s="323"/>
      <c r="L78" s="323">
        <v>53708899</v>
      </c>
      <c r="M78" s="323"/>
      <c r="N78" s="323">
        <v>4472472</v>
      </c>
      <c r="O78" s="323"/>
      <c r="P78" s="323">
        <v>96001059</v>
      </c>
      <c r="Q78" s="323"/>
      <c r="R78" s="323">
        <v>100473531</v>
      </c>
      <c r="S78" s="323"/>
      <c r="T78" s="323">
        <v>962626</v>
      </c>
      <c r="U78" s="323"/>
      <c r="V78" s="323">
        <v>32728703</v>
      </c>
      <c r="W78" s="323"/>
      <c r="X78" s="323">
        <v>33691329</v>
      </c>
      <c r="Y78" s="323"/>
      <c r="Z78" s="323">
        <v>2288604</v>
      </c>
      <c r="AA78" s="323"/>
      <c r="AB78" s="323">
        <v>34334564</v>
      </c>
      <c r="AC78" s="323"/>
      <c r="AD78" s="323">
        <v>36623168</v>
      </c>
      <c r="AE78" s="323"/>
      <c r="AF78" s="323">
        <v>20195253</v>
      </c>
      <c r="AG78" s="323"/>
      <c r="AH78" s="323">
        <v>274341509</v>
      </c>
      <c r="AI78" s="323"/>
      <c r="AJ78" s="323">
        <v>294536762</v>
      </c>
      <c r="AK78" s="323"/>
      <c r="AL78" s="129"/>
      <c r="AM78" s="129"/>
      <c r="AN78" s="129"/>
    </row>
    <row r="79" spans="1:40" ht="15" customHeight="1">
      <c r="A79" s="133" t="s">
        <v>52</v>
      </c>
      <c r="B79" s="329">
        <v>9347399</v>
      </c>
      <c r="C79" s="330"/>
      <c r="D79" s="329">
        <v>64646484</v>
      </c>
      <c r="E79" s="330"/>
      <c r="F79" s="329">
        <v>73993883</v>
      </c>
      <c r="G79" s="330"/>
      <c r="H79" s="326">
        <v>4671306</v>
      </c>
      <c r="I79" s="326"/>
      <c r="J79" s="326">
        <v>51499037</v>
      </c>
      <c r="K79" s="326"/>
      <c r="L79" s="326">
        <v>56170343</v>
      </c>
      <c r="M79" s="326"/>
      <c r="N79" s="326">
        <v>4860870</v>
      </c>
      <c r="O79" s="326"/>
      <c r="P79" s="326">
        <v>100123964</v>
      </c>
      <c r="Q79" s="326"/>
      <c r="R79" s="326">
        <v>104984834</v>
      </c>
      <c r="S79" s="326"/>
      <c r="T79" s="326">
        <v>1071893</v>
      </c>
      <c r="U79" s="326"/>
      <c r="V79" s="326">
        <v>34525980</v>
      </c>
      <c r="W79" s="326"/>
      <c r="X79" s="326">
        <v>35597873</v>
      </c>
      <c r="Y79" s="326"/>
      <c r="Z79" s="326">
        <v>2697142</v>
      </c>
      <c r="AA79" s="326"/>
      <c r="AB79" s="326">
        <v>35454548</v>
      </c>
      <c r="AC79" s="326"/>
      <c r="AD79" s="326">
        <v>38151690</v>
      </c>
      <c r="AE79" s="326"/>
      <c r="AF79" s="326">
        <v>22648610</v>
      </c>
      <c r="AG79" s="326"/>
      <c r="AH79" s="326">
        <v>286250013</v>
      </c>
      <c r="AI79" s="326"/>
      <c r="AJ79" s="326">
        <v>308898623</v>
      </c>
      <c r="AK79" s="326"/>
      <c r="AL79" s="129"/>
      <c r="AM79" s="129"/>
      <c r="AN79" s="129"/>
    </row>
    <row r="80" spans="1:40" s="128" customFormat="1" ht="15" customHeight="1">
      <c r="A80" s="138" t="s">
        <v>53</v>
      </c>
      <c r="B80" s="327">
        <v>9322697</v>
      </c>
      <c r="C80" s="328"/>
      <c r="D80" s="327">
        <v>63346879</v>
      </c>
      <c r="E80" s="328"/>
      <c r="F80" s="327">
        <v>72669576</v>
      </c>
      <c r="G80" s="328"/>
      <c r="H80" s="323">
        <v>4526382</v>
      </c>
      <c r="I80" s="323"/>
      <c r="J80" s="323">
        <v>50148565</v>
      </c>
      <c r="K80" s="323"/>
      <c r="L80" s="323">
        <v>54674947</v>
      </c>
      <c r="M80" s="323"/>
      <c r="N80" s="323">
        <v>4490924</v>
      </c>
      <c r="O80" s="323"/>
      <c r="P80" s="323">
        <v>97418250</v>
      </c>
      <c r="Q80" s="323"/>
      <c r="R80" s="323">
        <v>101909174</v>
      </c>
      <c r="S80" s="323"/>
      <c r="T80" s="323">
        <v>1020400</v>
      </c>
      <c r="U80" s="323"/>
      <c r="V80" s="323">
        <v>34043081</v>
      </c>
      <c r="W80" s="323"/>
      <c r="X80" s="323">
        <v>35063481</v>
      </c>
      <c r="Y80" s="323"/>
      <c r="Z80" s="323">
        <v>2640583</v>
      </c>
      <c r="AA80" s="323"/>
      <c r="AB80" s="323">
        <v>34780995</v>
      </c>
      <c r="AC80" s="323"/>
      <c r="AD80" s="323">
        <v>37421578</v>
      </c>
      <c r="AE80" s="323"/>
      <c r="AF80" s="323">
        <v>22000986</v>
      </c>
      <c r="AG80" s="323"/>
      <c r="AH80" s="323">
        <v>279737770</v>
      </c>
      <c r="AI80" s="323"/>
      <c r="AJ80" s="323">
        <v>301738756</v>
      </c>
      <c r="AK80" s="323"/>
      <c r="AL80" s="127"/>
      <c r="AM80" s="127"/>
      <c r="AN80" s="127"/>
    </row>
    <row r="81" spans="1:40" ht="17.399999999999999" thickBot="1">
      <c r="A81" s="133" t="s">
        <v>54</v>
      </c>
      <c r="B81" s="324">
        <v>9895415</v>
      </c>
      <c r="C81" s="325"/>
      <c r="D81" s="324">
        <v>67471451</v>
      </c>
      <c r="E81" s="325"/>
      <c r="F81" s="324">
        <v>77366866</v>
      </c>
      <c r="G81" s="325"/>
      <c r="H81" s="326">
        <v>4738690</v>
      </c>
      <c r="I81" s="326"/>
      <c r="J81" s="326">
        <v>53633610</v>
      </c>
      <c r="K81" s="326"/>
      <c r="L81" s="326">
        <v>58372300</v>
      </c>
      <c r="M81" s="326"/>
      <c r="N81" s="326">
        <v>4532185</v>
      </c>
      <c r="O81" s="326"/>
      <c r="P81" s="326">
        <v>102874996</v>
      </c>
      <c r="Q81" s="326"/>
      <c r="R81" s="326">
        <v>107407181</v>
      </c>
      <c r="S81" s="326"/>
      <c r="T81" s="326">
        <v>1132547</v>
      </c>
      <c r="U81" s="326"/>
      <c r="V81" s="326">
        <v>36597021</v>
      </c>
      <c r="W81" s="326"/>
      <c r="X81" s="326">
        <v>37729568</v>
      </c>
      <c r="Y81" s="326"/>
      <c r="Z81" s="326">
        <v>2811833</v>
      </c>
      <c r="AA81" s="326"/>
      <c r="AB81" s="326">
        <v>37550799</v>
      </c>
      <c r="AC81" s="326"/>
      <c r="AD81" s="326">
        <v>40362632</v>
      </c>
      <c r="AE81" s="326"/>
      <c r="AF81" s="326">
        <v>23110670</v>
      </c>
      <c r="AG81" s="326"/>
      <c r="AH81" s="326">
        <v>298127877</v>
      </c>
      <c r="AI81" s="326"/>
      <c r="AJ81" s="326">
        <v>321238547</v>
      </c>
      <c r="AK81" s="326"/>
      <c r="AL81" s="129"/>
      <c r="AM81" s="129"/>
      <c r="AN81" s="129"/>
    </row>
    <row r="82" spans="1:40" ht="15" customHeight="1" thickBot="1">
      <c r="A82" s="134" t="s">
        <v>120</v>
      </c>
      <c r="B82" s="321">
        <v>112271289</v>
      </c>
      <c r="C82" s="322"/>
      <c r="D82" s="321">
        <v>778676262</v>
      </c>
      <c r="E82" s="322"/>
      <c r="F82" s="321">
        <v>890947551</v>
      </c>
      <c r="G82" s="322"/>
      <c r="H82" s="316">
        <v>54880028</v>
      </c>
      <c r="I82" s="316"/>
      <c r="J82" s="316">
        <v>626811361</v>
      </c>
      <c r="K82" s="316"/>
      <c r="L82" s="316">
        <v>681691389</v>
      </c>
      <c r="M82" s="316"/>
      <c r="N82" s="316">
        <v>57583986</v>
      </c>
      <c r="O82" s="316"/>
      <c r="P82" s="316">
        <v>1202431278</v>
      </c>
      <c r="Q82" s="316"/>
      <c r="R82" s="316">
        <v>1260015264</v>
      </c>
      <c r="S82" s="316"/>
      <c r="T82" s="316">
        <v>14321547</v>
      </c>
      <c r="U82" s="316"/>
      <c r="V82" s="316">
        <v>416279224</v>
      </c>
      <c r="W82" s="316"/>
      <c r="X82" s="316">
        <v>430600771</v>
      </c>
      <c r="Y82" s="316"/>
      <c r="Z82" s="316">
        <v>31302966</v>
      </c>
      <c r="AA82" s="316"/>
      <c r="AB82" s="316">
        <v>443040660</v>
      </c>
      <c r="AC82" s="316"/>
      <c r="AD82" s="316">
        <v>474343626</v>
      </c>
      <c r="AE82" s="316"/>
      <c r="AF82" s="316">
        <v>270359816</v>
      </c>
      <c r="AG82" s="316"/>
      <c r="AH82" s="316">
        <v>3467238785</v>
      </c>
      <c r="AI82" s="316"/>
      <c r="AJ82" s="316">
        <v>3737598601</v>
      </c>
      <c r="AK82" s="316"/>
      <c r="AL82" s="129"/>
      <c r="AM82" s="129"/>
      <c r="AN82" s="129"/>
    </row>
    <row r="83" spans="1:40" ht="15" customHeight="1" thickBot="1">
      <c r="A83" s="139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39"/>
      <c r="AI83" s="139"/>
      <c r="AJ83" s="140"/>
      <c r="AK83" s="140"/>
      <c r="AL83" s="129"/>
      <c r="AM83" s="129"/>
      <c r="AN83" s="129"/>
    </row>
    <row r="84" spans="1:40" ht="15.75" customHeight="1" thickBot="1">
      <c r="A84" s="395" t="s">
        <v>100</v>
      </c>
      <c r="B84" s="397" t="s">
        <v>0</v>
      </c>
      <c r="C84" s="397"/>
      <c r="D84" s="397"/>
      <c r="E84" s="397"/>
      <c r="F84" s="397"/>
      <c r="G84" s="397"/>
      <c r="H84" s="397" t="s">
        <v>1</v>
      </c>
      <c r="I84" s="397"/>
      <c r="J84" s="397"/>
      <c r="K84" s="397"/>
      <c r="L84" s="397"/>
      <c r="M84" s="397"/>
      <c r="N84" s="397" t="s">
        <v>2</v>
      </c>
      <c r="O84" s="397"/>
      <c r="P84" s="397"/>
      <c r="Q84" s="397"/>
      <c r="R84" s="397"/>
      <c r="S84" s="397"/>
      <c r="T84" s="397" t="s">
        <v>3</v>
      </c>
      <c r="U84" s="397"/>
      <c r="V84" s="397"/>
      <c r="W84" s="397"/>
      <c r="X84" s="397"/>
      <c r="Y84" s="397"/>
      <c r="Z84" s="397" t="s">
        <v>4</v>
      </c>
      <c r="AA84" s="397"/>
      <c r="AB84" s="397"/>
      <c r="AC84" s="397"/>
      <c r="AD84" s="397"/>
      <c r="AE84" s="397"/>
      <c r="AF84" s="397" t="s">
        <v>5</v>
      </c>
      <c r="AG84" s="397"/>
      <c r="AH84" s="397"/>
      <c r="AI84" s="397"/>
      <c r="AJ84" s="397"/>
      <c r="AK84" s="397"/>
      <c r="AL84" s="129"/>
      <c r="AM84" s="129"/>
      <c r="AN84" s="129"/>
    </row>
    <row r="85" spans="1:40" ht="62.25" customHeight="1" thickBot="1">
      <c r="A85" s="396"/>
      <c r="B85" s="407" t="s">
        <v>6</v>
      </c>
      <c r="C85" s="408"/>
      <c r="D85" s="398" t="s">
        <v>7</v>
      </c>
      <c r="E85" s="398"/>
      <c r="F85" s="398" t="s">
        <v>8</v>
      </c>
      <c r="G85" s="398"/>
      <c r="H85" s="398" t="s">
        <v>9</v>
      </c>
      <c r="I85" s="398"/>
      <c r="J85" s="398" t="s">
        <v>7</v>
      </c>
      <c r="K85" s="398"/>
      <c r="L85" s="398" t="s">
        <v>8</v>
      </c>
      <c r="M85" s="398"/>
      <c r="N85" s="398" t="s">
        <v>9</v>
      </c>
      <c r="O85" s="398"/>
      <c r="P85" s="398" t="s">
        <v>7</v>
      </c>
      <c r="Q85" s="398"/>
      <c r="R85" s="398" t="s">
        <v>8</v>
      </c>
      <c r="S85" s="398"/>
      <c r="T85" s="398" t="s">
        <v>9</v>
      </c>
      <c r="U85" s="398"/>
      <c r="V85" s="398" t="s">
        <v>7</v>
      </c>
      <c r="W85" s="398"/>
      <c r="X85" s="398" t="s">
        <v>8</v>
      </c>
      <c r="Y85" s="398"/>
      <c r="Z85" s="398" t="s">
        <v>9</v>
      </c>
      <c r="AA85" s="398"/>
      <c r="AB85" s="398" t="s">
        <v>7</v>
      </c>
      <c r="AC85" s="398"/>
      <c r="AD85" s="398" t="s">
        <v>8</v>
      </c>
      <c r="AE85" s="398"/>
      <c r="AF85" s="398" t="s">
        <v>9</v>
      </c>
      <c r="AG85" s="398"/>
      <c r="AH85" s="398" t="s">
        <v>7</v>
      </c>
      <c r="AI85" s="398"/>
      <c r="AJ85" s="398" t="s">
        <v>8</v>
      </c>
      <c r="AK85" s="398"/>
      <c r="AL85" s="129"/>
      <c r="AM85" s="129"/>
      <c r="AN85" s="129"/>
    </row>
    <row r="86" spans="1:40" ht="15" customHeight="1">
      <c r="A86" s="141" t="s">
        <v>43</v>
      </c>
      <c r="B86" s="393">
        <f>AVERAGE(B6,B22,B38,B54,B70)</f>
        <v>9646878.4000000004</v>
      </c>
      <c r="C86" s="394"/>
      <c r="D86" s="393">
        <f>AVERAGE(D6,D22,D38,D54,D70)</f>
        <v>66068992.600000001</v>
      </c>
      <c r="E86" s="394"/>
      <c r="F86" s="393">
        <f t="shared" ref="F86" si="0">AVERAGE(F6,F22,F38,F54,F70)</f>
        <v>75715871</v>
      </c>
      <c r="G86" s="394"/>
      <c r="H86" s="393">
        <f t="shared" ref="H86" si="1">AVERAGE(H6,H22,H38,H54,H70)</f>
        <v>4461978.2</v>
      </c>
      <c r="I86" s="394"/>
      <c r="J86" s="393">
        <f t="shared" ref="J86" si="2">AVERAGE(J6,J22,J38,J54,J70)</f>
        <v>53472762.799999997</v>
      </c>
      <c r="K86" s="394"/>
      <c r="L86" s="393">
        <f t="shared" ref="L86" si="3">AVERAGE(L6,L22,L38,L54,L70)</f>
        <v>57934741</v>
      </c>
      <c r="M86" s="394"/>
      <c r="N86" s="393">
        <f t="shared" ref="N86" si="4">AVERAGE(N6,N22,N38,N54,N70)</f>
        <v>4310743</v>
      </c>
      <c r="O86" s="394"/>
      <c r="P86" s="393">
        <f t="shared" ref="P86" si="5">AVERAGE(P6,P22,P38,P54,P70)</f>
        <v>100128363</v>
      </c>
      <c r="Q86" s="394"/>
      <c r="R86" s="393">
        <f t="shared" ref="R86" si="6">AVERAGE(R6,R22,R38,R54,R70)</f>
        <v>104439106</v>
      </c>
      <c r="S86" s="394"/>
      <c r="T86" s="393">
        <f t="shared" ref="T86" si="7">AVERAGE(T6,T22,T38,T54,T70)</f>
        <v>1512119.6</v>
      </c>
      <c r="U86" s="394"/>
      <c r="V86" s="393">
        <f t="shared" ref="V86" si="8">AVERAGE(V6,V22,V38,V54,V70)</f>
        <v>35131450</v>
      </c>
      <c r="W86" s="394"/>
      <c r="X86" s="393">
        <f t="shared" ref="X86" si="9">AVERAGE(X6,X22,X38,X54,X70)</f>
        <v>36643569.600000001</v>
      </c>
      <c r="Y86" s="394"/>
      <c r="Z86" s="393">
        <f t="shared" ref="Z86" si="10">AVERAGE(Z6,Z22,Z38,Z54,Z70)</f>
        <v>2679794.2000000002</v>
      </c>
      <c r="AA86" s="394"/>
      <c r="AB86" s="393">
        <f t="shared" ref="AB86" si="11">AVERAGE(AB6,AB22,AB38,AB54,AB70)</f>
        <v>40517539.600000001</v>
      </c>
      <c r="AC86" s="394"/>
      <c r="AD86" s="393">
        <f t="shared" ref="AD86" si="12">AVERAGE(AD6,AD22,AD38,AD54,AD70)</f>
        <v>43197333.799999997</v>
      </c>
      <c r="AE86" s="394"/>
      <c r="AF86" s="393">
        <f t="shared" ref="AF86" si="13">AVERAGE(AF6,AF22,AF38,AF54,AF70)</f>
        <v>22611513.399999999</v>
      </c>
      <c r="AG86" s="394"/>
      <c r="AH86" s="393">
        <f t="shared" ref="AH86" si="14">AVERAGE(AH6,AH22,AH38,AH54,AH70)</f>
        <v>295319108</v>
      </c>
      <c r="AI86" s="394"/>
      <c r="AJ86" s="393">
        <f t="shared" ref="AJ86" si="15">AVERAGE(AJ6,AJ22,AJ38,AJ54,AJ70)</f>
        <v>317930621.39999998</v>
      </c>
      <c r="AK86" s="394"/>
      <c r="AL86" s="129"/>
      <c r="AM86" s="129"/>
      <c r="AN86" s="129"/>
    </row>
    <row r="87" spans="1:40" ht="15" customHeight="1">
      <c r="A87" s="142" t="s">
        <v>44</v>
      </c>
      <c r="B87" s="391">
        <f t="shared" ref="B87:D97" si="16">AVERAGE(B7,B23,B39,B55,B71)</f>
        <v>9195822.4000000004</v>
      </c>
      <c r="C87" s="392"/>
      <c r="D87" s="391">
        <f t="shared" si="16"/>
        <v>61499746.399999999</v>
      </c>
      <c r="E87" s="392"/>
      <c r="F87" s="391">
        <f t="shared" ref="F87" si="17">AVERAGE(F7,F23,F39,F55,F71)</f>
        <v>70695568.799999997</v>
      </c>
      <c r="G87" s="392"/>
      <c r="H87" s="391">
        <f t="shared" ref="H87" si="18">AVERAGE(H7,H23,H39,H55,H71)</f>
        <v>4211854.8</v>
      </c>
      <c r="I87" s="392"/>
      <c r="J87" s="391">
        <f t="shared" ref="J87" si="19">AVERAGE(J7,J23,J39,J55,J71)</f>
        <v>49931177</v>
      </c>
      <c r="K87" s="392"/>
      <c r="L87" s="391">
        <f t="shared" ref="L87" si="20">AVERAGE(L7,L23,L39,L55,L71)</f>
        <v>54143031.799999997</v>
      </c>
      <c r="M87" s="392"/>
      <c r="N87" s="391">
        <f t="shared" ref="N87" si="21">AVERAGE(N7,N23,N39,N55,N71)</f>
        <v>4130140.2</v>
      </c>
      <c r="O87" s="392"/>
      <c r="P87" s="391">
        <f t="shared" ref="P87" si="22">AVERAGE(P7,P23,P39,P55,P71)</f>
        <v>92699392.200000003</v>
      </c>
      <c r="Q87" s="392"/>
      <c r="R87" s="391">
        <f t="shared" ref="R87" si="23">AVERAGE(R7,R23,R39,R55,R71)</f>
        <v>96829532.400000006</v>
      </c>
      <c r="S87" s="392"/>
      <c r="T87" s="391">
        <f t="shared" ref="T87" si="24">AVERAGE(T7,T23,T39,T55,T71)</f>
        <v>1410487.4</v>
      </c>
      <c r="U87" s="392"/>
      <c r="V87" s="391">
        <f t="shared" ref="V87" si="25">AVERAGE(V7,V23,V39,V55,V71)</f>
        <v>32536088</v>
      </c>
      <c r="W87" s="392"/>
      <c r="X87" s="391">
        <f t="shared" ref="X87" si="26">AVERAGE(X7,X23,X39,X55,X71)</f>
        <v>33946575.399999999</v>
      </c>
      <c r="Y87" s="392"/>
      <c r="Z87" s="391">
        <f t="shared" ref="Z87" si="27">AVERAGE(Z7,Z23,Z39,Z55,Z71)</f>
        <v>2550940</v>
      </c>
      <c r="AA87" s="392"/>
      <c r="AB87" s="391">
        <f t="shared" ref="AB87" si="28">AVERAGE(AB7,AB23,AB39,AB55,AB71)</f>
        <v>37704058.600000001</v>
      </c>
      <c r="AC87" s="392"/>
      <c r="AD87" s="391">
        <f t="shared" ref="AD87" si="29">AVERAGE(AD7,AD23,AD39,AD55,AD71)</f>
        <v>40254998.600000001</v>
      </c>
      <c r="AE87" s="392"/>
      <c r="AF87" s="391">
        <f t="shared" ref="AF87" si="30">AVERAGE(AF7,AF23,AF39,AF55,AF71)</f>
        <v>21499244.800000001</v>
      </c>
      <c r="AG87" s="392"/>
      <c r="AH87" s="391">
        <f t="shared" ref="AH87" si="31">AVERAGE(AH7,AH23,AH39,AH55,AH71)</f>
        <v>274370462.19999999</v>
      </c>
      <c r="AI87" s="392"/>
      <c r="AJ87" s="391">
        <f t="shared" ref="AJ87" si="32">AVERAGE(AJ7,AJ23,AJ39,AJ55,AJ71)</f>
        <v>295869707</v>
      </c>
      <c r="AK87" s="392"/>
      <c r="AL87" s="129"/>
      <c r="AM87" s="129"/>
      <c r="AN87" s="129"/>
    </row>
    <row r="88" spans="1:40" ht="15" customHeight="1">
      <c r="A88" s="141" t="s">
        <v>45</v>
      </c>
      <c r="B88" s="399">
        <f t="shared" si="16"/>
        <v>10947466.4</v>
      </c>
      <c r="C88" s="400"/>
      <c r="D88" s="399">
        <f t="shared" si="16"/>
        <v>68840121.799999997</v>
      </c>
      <c r="E88" s="400"/>
      <c r="F88" s="399">
        <f t="shared" ref="F88" si="33">AVERAGE(F8,F24,F40,F56,F72)</f>
        <v>79787588.200000003</v>
      </c>
      <c r="G88" s="400"/>
      <c r="H88" s="399">
        <f t="shared" ref="H88" si="34">AVERAGE(H8,H24,H40,H56,H72)</f>
        <v>5034467.4000000004</v>
      </c>
      <c r="I88" s="400"/>
      <c r="J88" s="399">
        <f t="shared" ref="J88" si="35">AVERAGE(J8,J24,J40,J56,J72)</f>
        <v>55786298</v>
      </c>
      <c r="K88" s="400"/>
      <c r="L88" s="399">
        <f t="shared" ref="L88" si="36">AVERAGE(L8,L24,L40,L56,L72)</f>
        <v>60820765.399999999</v>
      </c>
      <c r="M88" s="400"/>
      <c r="N88" s="399">
        <f t="shared" ref="N88" si="37">AVERAGE(N8,N24,N40,N56,N72)</f>
        <v>5114667.4000000004</v>
      </c>
      <c r="O88" s="400"/>
      <c r="P88" s="399">
        <f t="shared" ref="P88" si="38">AVERAGE(P8,P24,P40,P56,P72)</f>
        <v>103564895.40000001</v>
      </c>
      <c r="Q88" s="400"/>
      <c r="R88" s="399">
        <f t="shared" ref="R88" si="39">AVERAGE(R8,R24,R40,R56,R72)</f>
        <v>108679562.8</v>
      </c>
      <c r="S88" s="400"/>
      <c r="T88" s="399">
        <f t="shared" ref="T88" si="40">AVERAGE(T8,T24,T40,T56,T72)</f>
        <v>1659879</v>
      </c>
      <c r="U88" s="400"/>
      <c r="V88" s="399">
        <f t="shared" ref="V88" si="41">AVERAGE(V8,V24,V40,V56,V72)</f>
        <v>36098446.799999997</v>
      </c>
      <c r="W88" s="400"/>
      <c r="X88" s="399">
        <f t="shared" ref="X88" si="42">AVERAGE(X8,X24,X40,X56,X72)</f>
        <v>37758325.799999997</v>
      </c>
      <c r="Y88" s="400"/>
      <c r="Z88" s="399">
        <f t="shared" ref="Z88" si="43">AVERAGE(Z8,Z24,Z40,Z56,Z72)</f>
        <v>2970736.2</v>
      </c>
      <c r="AA88" s="400"/>
      <c r="AB88" s="399">
        <f t="shared" ref="AB88" si="44">AVERAGE(AB8,AB24,AB40,AB56,AB72)</f>
        <v>42011129.399999999</v>
      </c>
      <c r="AC88" s="400"/>
      <c r="AD88" s="399">
        <f t="shared" ref="AD88" si="45">AVERAGE(AD8,AD24,AD40,AD56,AD72)</f>
        <v>44981865.600000001</v>
      </c>
      <c r="AE88" s="400"/>
      <c r="AF88" s="399">
        <f t="shared" ref="AF88" si="46">AVERAGE(AF8,AF24,AF40,AF56,AF72)</f>
        <v>25727216.399999999</v>
      </c>
      <c r="AG88" s="400"/>
      <c r="AH88" s="399">
        <f t="shared" ref="AH88" si="47">AVERAGE(AH8,AH24,AH40,AH56,AH72)</f>
        <v>306300891.39999998</v>
      </c>
      <c r="AI88" s="400"/>
      <c r="AJ88" s="399">
        <f t="shared" ref="AJ88" si="48">AVERAGE(AJ8,AJ24,AJ40,AJ56,AJ72)</f>
        <v>332028107.80000001</v>
      </c>
      <c r="AK88" s="400"/>
      <c r="AL88" s="129"/>
      <c r="AM88" s="129"/>
      <c r="AN88" s="129"/>
    </row>
    <row r="89" spans="1:40" ht="15" customHeight="1">
      <c r="A89" s="142" t="s">
        <v>46</v>
      </c>
      <c r="B89" s="391">
        <f t="shared" si="16"/>
        <v>11212833.6</v>
      </c>
      <c r="C89" s="392"/>
      <c r="D89" s="391">
        <f t="shared" si="16"/>
        <v>67420500.200000003</v>
      </c>
      <c r="E89" s="392"/>
      <c r="F89" s="391">
        <f t="shared" ref="F89" si="49">AVERAGE(F9,F25,F41,F57,F73)</f>
        <v>78633333.799999997</v>
      </c>
      <c r="G89" s="392"/>
      <c r="H89" s="391">
        <f t="shared" ref="H89" si="50">AVERAGE(H9,H25,H41,H57,H73)</f>
        <v>4527765.8</v>
      </c>
      <c r="I89" s="392"/>
      <c r="J89" s="391">
        <f t="shared" ref="J89" si="51">AVERAGE(J9,J25,J41,J57,J73)</f>
        <v>54382776.399999999</v>
      </c>
      <c r="K89" s="392"/>
      <c r="L89" s="391">
        <f t="shared" ref="L89" si="52">AVERAGE(L9,L25,L41,L57,L73)</f>
        <v>59613746.600000001</v>
      </c>
      <c r="M89" s="392"/>
      <c r="N89" s="391">
        <f t="shared" ref="N89" si="53">AVERAGE(N9,N25,N41,N57,N73)</f>
        <v>5649849.5999999996</v>
      </c>
      <c r="O89" s="392"/>
      <c r="P89" s="391">
        <f t="shared" ref="P89" si="54">AVERAGE(P9,P25,P41,P57,P73)</f>
        <v>102192478.2</v>
      </c>
      <c r="Q89" s="392"/>
      <c r="R89" s="391">
        <f t="shared" ref="R89" si="55">AVERAGE(R9,R25,R41,R57,R73)</f>
        <v>107842327.8</v>
      </c>
      <c r="S89" s="392"/>
      <c r="T89" s="391">
        <f t="shared" ref="T89" si="56">AVERAGE(T9,T25,T41,T57,T73)</f>
        <v>1760486</v>
      </c>
      <c r="U89" s="392"/>
      <c r="V89" s="391">
        <f t="shared" ref="V89" si="57">AVERAGE(V9,V25,V41,V57,V73)</f>
        <v>35311835.200000003</v>
      </c>
      <c r="W89" s="392"/>
      <c r="X89" s="391">
        <f t="shared" ref="X89" si="58">AVERAGE(X9,X25,X41,X57,X73)</f>
        <v>37072321.200000003</v>
      </c>
      <c r="Y89" s="392"/>
      <c r="Z89" s="391">
        <f t="shared" ref="Z89" si="59">AVERAGE(Z9,Z25,Z41,Z57,Z73)</f>
        <v>3047150.6</v>
      </c>
      <c r="AA89" s="392"/>
      <c r="AB89" s="391">
        <f t="shared" ref="AB89" si="60">AVERAGE(AB9,AB25,AB41,AB57,AB73)</f>
        <v>40683596</v>
      </c>
      <c r="AC89" s="392"/>
      <c r="AD89" s="391">
        <f t="shared" ref="AD89" si="61">AVERAGE(AD9,AD25,AD41,AD57,AD73)</f>
        <v>43730746.600000001</v>
      </c>
      <c r="AE89" s="392"/>
      <c r="AF89" s="391">
        <f t="shared" ref="AF89" si="62">AVERAGE(AF9,AF25,AF41,AF57,AF73)</f>
        <v>26901290</v>
      </c>
      <c r="AG89" s="392"/>
      <c r="AH89" s="391">
        <f t="shared" ref="AH89" si="63">AVERAGE(AH9,AH25,AH41,AH57,AH73)</f>
        <v>299991186</v>
      </c>
      <c r="AI89" s="392"/>
      <c r="AJ89" s="391">
        <f t="shared" ref="AJ89" si="64">AVERAGE(AJ9,AJ25,AJ41,AJ57,AJ73)</f>
        <v>326892476</v>
      </c>
      <c r="AK89" s="392"/>
      <c r="AL89" s="129"/>
      <c r="AM89" s="129"/>
      <c r="AN89" s="129"/>
    </row>
    <row r="90" spans="1:40" ht="15" customHeight="1">
      <c r="A90" s="141" t="s">
        <v>47</v>
      </c>
      <c r="B90" s="399">
        <f t="shared" si="16"/>
        <v>11166621.4</v>
      </c>
      <c r="C90" s="400"/>
      <c r="D90" s="399">
        <f t="shared" si="16"/>
        <v>68270328</v>
      </c>
      <c r="E90" s="400"/>
      <c r="F90" s="399">
        <f t="shared" ref="F90" si="65">AVERAGE(F10,F26,F42,F58,F74)</f>
        <v>79436949.400000006</v>
      </c>
      <c r="G90" s="400"/>
      <c r="H90" s="399">
        <f t="shared" ref="H90" si="66">AVERAGE(H10,H26,H42,H58,H74)</f>
        <v>4604040.8</v>
      </c>
      <c r="I90" s="400"/>
      <c r="J90" s="399">
        <f t="shared" ref="J90" si="67">AVERAGE(J10,J26,J42,J58,J74)</f>
        <v>55022856.200000003</v>
      </c>
      <c r="K90" s="400"/>
      <c r="L90" s="399">
        <f t="shared" ref="L90" si="68">AVERAGE(L10,L26,L42,L58,L74)</f>
        <v>60334359</v>
      </c>
      <c r="M90" s="400"/>
      <c r="N90" s="399">
        <f t="shared" ref="N90" si="69">AVERAGE(N10,N26,N42,N58,N74)</f>
        <v>5825648.4000000004</v>
      </c>
      <c r="O90" s="400"/>
      <c r="P90" s="399">
        <f t="shared" ref="P90" si="70">AVERAGE(P10,P26,P42,P58,P74)</f>
        <v>104158435.59999999</v>
      </c>
      <c r="Q90" s="400"/>
      <c r="R90" s="399">
        <f t="shared" ref="R90" si="71">AVERAGE(R10,R26,R42,R58,R74)</f>
        <v>109984084</v>
      </c>
      <c r="S90" s="400"/>
      <c r="T90" s="399">
        <f t="shared" ref="T90" si="72">AVERAGE(T10,T26,T42,T58,T74)</f>
        <v>1780670.6</v>
      </c>
      <c r="U90" s="400"/>
      <c r="V90" s="399">
        <f t="shared" ref="V90" si="73">AVERAGE(V10,V26,V42,V58,V74)</f>
        <v>35498770.799999997</v>
      </c>
      <c r="W90" s="400"/>
      <c r="X90" s="399">
        <f t="shared" ref="X90" si="74">AVERAGE(X10,X26,X42,X58,X74)</f>
        <v>37279441.399999999</v>
      </c>
      <c r="Y90" s="400"/>
      <c r="Z90" s="399">
        <f t="shared" ref="Z90" si="75">AVERAGE(Z10,Z26,Z42,Z58,Z74)</f>
        <v>3059167.2</v>
      </c>
      <c r="AA90" s="400"/>
      <c r="AB90" s="399">
        <f t="shared" ref="AB90" si="76">AVERAGE(AB10,AB26,AB42,AB58,AB74)</f>
        <v>40992225.200000003</v>
      </c>
      <c r="AC90" s="400"/>
      <c r="AD90" s="399">
        <f t="shared" ref="AD90" si="77">AVERAGE(AD10,AD26,AD42,AD58,AD74)</f>
        <v>44051392.399999999</v>
      </c>
      <c r="AE90" s="400"/>
      <c r="AF90" s="399">
        <f t="shared" ref="AF90" si="78">AVERAGE(AF10,AF26,AF42,AF58,AF74)</f>
        <v>27143610.399999999</v>
      </c>
      <c r="AG90" s="400"/>
      <c r="AH90" s="399">
        <f t="shared" ref="AH90" si="79">AVERAGE(AH10,AH26,AH42,AH58,AH74)</f>
        <v>303942615.80000001</v>
      </c>
      <c r="AI90" s="400"/>
      <c r="AJ90" s="399">
        <f t="shared" ref="AJ90" si="80">AVERAGE(AJ10,AJ26,AJ42,AJ58,AJ74)</f>
        <v>331086226.19999999</v>
      </c>
      <c r="AK90" s="400"/>
      <c r="AL90" s="129"/>
      <c r="AM90" s="129"/>
      <c r="AN90" s="129"/>
    </row>
    <row r="91" spans="1:40" ht="15" customHeight="1">
      <c r="A91" s="142" t="s">
        <v>48</v>
      </c>
      <c r="B91" s="391">
        <f t="shared" si="16"/>
        <v>9736763</v>
      </c>
      <c r="C91" s="392"/>
      <c r="D91" s="391">
        <f t="shared" si="16"/>
        <v>62836031.600000001</v>
      </c>
      <c r="E91" s="392"/>
      <c r="F91" s="391">
        <f t="shared" ref="F91" si="81">AVERAGE(F11,F27,F43,F59,F75)</f>
        <v>72572794.599999994</v>
      </c>
      <c r="G91" s="392"/>
      <c r="H91" s="391">
        <f t="shared" ref="H91" si="82">AVERAGE(H11,H27,H43,H59,H75)</f>
        <v>4703931.4000000004</v>
      </c>
      <c r="I91" s="392"/>
      <c r="J91" s="391">
        <f t="shared" ref="J91" si="83">AVERAGE(J11,J27,J43,J59,J75)</f>
        <v>50692907.399999999</v>
      </c>
      <c r="K91" s="392"/>
      <c r="L91" s="391">
        <f t="shared" ref="L91" si="84">AVERAGE(L11,L27,L43,L59,L75)</f>
        <v>55396838.799999997</v>
      </c>
      <c r="M91" s="392"/>
      <c r="N91" s="391">
        <f t="shared" ref="N91" si="85">AVERAGE(N11,N27,N43,N59,N75)</f>
        <v>5095759.4000000004</v>
      </c>
      <c r="O91" s="392"/>
      <c r="P91" s="391">
        <f t="shared" ref="P91" si="86">AVERAGE(P11,P27,P43,P59,P75)</f>
        <v>96302332.799999997</v>
      </c>
      <c r="Q91" s="392"/>
      <c r="R91" s="391">
        <f t="shared" ref="R91" si="87">AVERAGE(R11,R27,R43,R59,R75)</f>
        <v>101398092.2</v>
      </c>
      <c r="S91" s="392"/>
      <c r="T91" s="391">
        <f t="shared" ref="T91" si="88">AVERAGE(T11,T27,T43,T59,T75)</f>
        <v>1481412.6</v>
      </c>
      <c r="U91" s="392"/>
      <c r="V91" s="391">
        <f t="shared" ref="V91" si="89">AVERAGE(V11,V27,V43,V59,V75)</f>
        <v>32465633.600000001</v>
      </c>
      <c r="W91" s="392"/>
      <c r="X91" s="391">
        <f t="shared" ref="X91" si="90">AVERAGE(X11,X27,X43,X59,X75)</f>
        <v>33947046.200000003</v>
      </c>
      <c r="Y91" s="392"/>
      <c r="Z91" s="391">
        <f t="shared" ref="Z91" si="91">AVERAGE(Z11,Z27,Z43,Z59,Z75)</f>
        <v>2664237.2000000002</v>
      </c>
      <c r="AA91" s="392"/>
      <c r="AB91" s="391">
        <f t="shared" ref="AB91" si="92">AVERAGE(AB11,AB27,AB43,AB59,AB75)</f>
        <v>37622285.799999997</v>
      </c>
      <c r="AC91" s="392"/>
      <c r="AD91" s="391">
        <f t="shared" ref="AD91" si="93">AVERAGE(AD11,AD27,AD43,AD59,AD75)</f>
        <v>40286523</v>
      </c>
      <c r="AE91" s="392"/>
      <c r="AF91" s="391">
        <f t="shared" ref="AF91" si="94">AVERAGE(AF11,AF27,AF43,AF59,AF75)</f>
        <v>23682103.600000001</v>
      </c>
      <c r="AG91" s="392"/>
      <c r="AH91" s="391">
        <f t="shared" ref="AH91" si="95">AVERAGE(AH11,AH27,AH43,AH59,AH75)</f>
        <v>279919191.19999999</v>
      </c>
      <c r="AI91" s="392"/>
      <c r="AJ91" s="391">
        <f t="shared" ref="AJ91" si="96">AVERAGE(AJ11,AJ27,AJ43,AJ59,AJ75)</f>
        <v>303601294.80000001</v>
      </c>
      <c r="AK91" s="392"/>
      <c r="AL91" s="129"/>
      <c r="AM91" s="129"/>
      <c r="AN91" s="129"/>
    </row>
    <row r="92" spans="1:40" ht="15" customHeight="1">
      <c r="A92" s="141" t="s">
        <v>49</v>
      </c>
      <c r="B92" s="399">
        <f t="shared" si="16"/>
        <v>9141526</v>
      </c>
      <c r="C92" s="400"/>
      <c r="D92" s="399">
        <f t="shared" si="16"/>
        <v>62803273</v>
      </c>
      <c r="E92" s="400"/>
      <c r="F92" s="399">
        <f t="shared" ref="F92" si="97">AVERAGE(F12,F28,F44,F60,F76)</f>
        <v>71944799</v>
      </c>
      <c r="G92" s="400"/>
      <c r="H92" s="399">
        <f t="shared" ref="H92" si="98">AVERAGE(H12,H28,H44,H60,H76)</f>
        <v>4498724.4000000004</v>
      </c>
      <c r="I92" s="400"/>
      <c r="J92" s="399">
        <f t="shared" ref="J92" si="99">AVERAGE(J12,J28,J44,J60,J76)</f>
        <v>51021606</v>
      </c>
      <c r="K92" s="400"/>
      <c r="L92" s="399">
        <f t="shared" ref="L92" si="100">AVERAGE(L12,L28,L44,L60,L76)</f>
        <v>55520330.399999999</v>
      </c>
      <c r="M92" s="400"/>
      <c r="N92" s="399">
        <f t="shared" ref="N92" si="101">AVERAGE(N12,N28,N44,N60,N76)</f>
        <v>4727738.8</v>
      </c>
      <c r="O92" s="400"/>
      <c r="P92" s="399">
        <f t="shared" ref="P92" si="102">AVERAGE(P12,P28,P44,P60,P76)</f>
        <v>95619091.200000003</v>
      </c>
      <c r="Q92" s="400"/>
      <c r="R92" s="399">
        <f t="shared" ref="R92" si="103">AVERAGE(R12,R28,R44,R60,R76)</f>
        <v>100346830</v>
      </c>
      <c r="S92" s="400"/>
      <c r="T92" s="399">
        <f t="shared" ref="T92" si="104">AVERAGE(T12,T28,T44,T60,T76)</f>
        <v>1370629.6</v>
      </c>
      <c r="U92" s="400"/>
      <c r="V92" s="399">
        <f t="shared" ref="V92" si="105">AVERAGE(V12,V28,V44,V60,V76)</f>
        <v>32356237.800000001</v>
      </c>
      <c r="W92" s="400"/>
      <c r="X92" s="399">
        <f t="shared" ref="X92" si="106">AVERAGE(X12,X28,X44,X60,X76)</f>
        <v>33726867.399999999</v>
      </c>
      <c r="Y92" s="400"/>
      <c r="Z92" s="399">
        <f t="shared" ref="Z92" si="107">AVERAGE(Z12,Z28,Z44,Z60,Z76)</f>
        <v>2503154.7999999998</v>
      </c>
      <c r="AA92" s="400"/>
      <c r="AB92" s="399">
        <f t="shared" ref="AB92" si="108">AVERAGE(AB12,AB28,AB44,AB60,AB76)</f>
        <v>37253840.200000003</v>
      </c>
      <c r="AC92" s="400"/>
      <c r="AD92" s="399">
        <f t="shared" ref="AD92" si="109">AVERAGE(AD12,AD28,AD44,AD60,AD76)</f>
        <v>39756995</v>
      </c>
      <c r="AE92" s="400"/>
      <c r="AF92" s="399">
        <f t="shared" ref="AF92" si="110">AVERAGE(AF12,AF28,AF44,AF60,AF76)</f>
        <v>22241773.600000001</v>
      </c>
      <c r="AG92" s="400"/>
      <c r="AH92" s="399">
        <f t="shared" ref="AH92" si="111">AVERAGE(AH12,AH28,AH44,AH60,AH76)</f>
        <v>279054048.19999999</v>
      </c>
      <c r="AI92" s="400"/>
      <c r="AJ92" s="399">
        <f t="shared" ref="AJ92" si="112">AVERAGE(AJ12,AJ28,AJ44,AJ60,AJ76)</f>
        <v>301295821.80000001</v>
      </c>
      <c r="AK92" s="400"/>
      <c r="AL92" s="129"/>
      <c r="AM92" s="129"/>
      <c r="AN92" s="129"/>
    </row>
    <row r="93" spans="1:40" ht="15" customHeight="1">
      <c r="A93" s="142" t="s">
        <v>50</v>
      </c>
      <c r="B93" s="391">
        <f t="shared" si="16"/>
        <v>8772699</v>
      </c>
      <c r="C93" s="392"/>
      <c r="D93" s="391">
        <f t="shared" si="16"/>
        <v>61466399.799999997</v>
      </c>
      <c r="E93" s="392"/>
      <c r="F93" s="391">
        <f t="shared" ref="F93" si="113">AVERAGE(F13,F29,F45,F61,F77)</f>
        <v>70239098.799999997</v>
      </c>
      <c r="G93" s="392"/>
      <c r="H93" s="391">
        <f t="shared" ref="H93" si="114">AVERAGE(H13,H29,H45,H61,H77)</f>
        <v>4329004.5999999996</v>
      </c>
      <c r="I93" s="392"/>
      <c r="J93" s="391">
        <f t="shared" ref="J93" si="115">AVERAGE(J13,J29,J45,J61,J77)</f>
        <v>49990499.399999999</v>
      </c>
      <c r="K93" s="392"/>
      <c r="L93" s="391">
        <f t="shared" ref="L93" si="116">AVERAGE(L13,L29,L45,L61,L77)</f>
        <v>54319504</v>
      </c>
      <c r="M93" s="392"/>
      <c r="N93" s="391">
        <f t="shared" ref="N93" si="117">AVERAGE(N13,N29,N45,N61,N77)</f>
        <v>4447614.2</v>
      </c>
      <c r="O93" s="392"/>
      <c r="P93" s="391">
        <f t="shared" ref="P93" si="118">AVERAGE(P13,P29,P45,P61,P77)</f>
        <v>94563268.400000006</v>
      </c>
      <c r="Q93" s="392"/>
      <c r="R93" s="391">
        <f t="shared" ref="R93" si="119">AVERAGE(R13,R29,R45,R61,R77)</f>
        <v>99010882.599999994</v>
      </c>
      <c r="S93" s="392"/>
      <c r="T93" s="391">
        <f t="shared" ref="T93" si="120">AVERAGE(T13,T29,T45,T61,T77)</f>
        <v>1291354.2</v>
      </c>
      <c r="U93" s="392"/>
      <c r="V93" s="391">
        <f t="shared" ref="V93" si="121">AVERAGE(V13,V29,V45,V61,V77)</f>
        <v>31888684.399999999</v>
      </c>
      <c r="W93" s="392"/>
      <c r="X93" s="391">
        <f t="shared" ref="X93" si="122">AVERAGE(X13,X29,X45,X61,X77)</f>
        <v>33180038.600000001</v>
      </c>
      <c r="Y93" s="392"/>
      <c r="Z93" s="391">
        <f t="shared" ref="Z93" si="123">AVERAGE(Z13,Z29,Z45,Z61,Z77)</f>
        <v>2330868.6</v>
      </c>
      <c r="AA93" s="392"/>
      <c r="AB93" s="391">
        <f t="shared" ref="AB93" si="124">AVERAGE(AB13,AB29,AB45,AB61,AB77)</f>
        <v>36015564.200000003</v>
      </c>
      <c r="AC93" s="392"/>
      <c r="AD93" s="391">
        <f t="shared" ref="AD93" si="125">AVERAGE(AD13,AD29,AD45,AD61,AD77)</f>
        <v>38346432.799999997</v>
      </c>
      <c r="AE93" s="392"/>
      <c r="AF93" s="391">
        <f t="shared" ref="AF93" si="126">AVERAGE(AF13,AF29,AF45,AF61,AF77)</f>
        <v>21171540.600000001</v>
      </c>
      <c r="AG93" s="392"/>
      <c r="AH93" s="391">
        <f t="shared" ref="AH93" si="127">AVERAGE(AH13,AH29,AH45,AH61,AH77)</f>
        <v>273924416.19999999</v>
      </c>
      <c r="AI93" s="392"/>
      <c r="AJ93" s="391">
        <f t="shared" ref="AJ93" si="128">AVERAGE(AJ13,AJ29,AJ45,AJ61,AJ77)</f>
        <v>295095956.80000001</v>
      </c>
      <c r="AK93" s="392"/>
      <c r="AL93" s="129"/>
      <c r="AM93" s="129"/>
      <c r="AN93" s="129"/>
    </row>
    <row r="94" spans="1:40" ht="15" customHeight="1">
      <c r="A94" s="141" t="s">
        <v>51</v>
      </c>
      <c r="B94" s="399">
        <f t="shared" si="16"/>
        <v>8602754.4000000004</v>
      </c>
      <c r="C94" s="400"/>
      <c r="D94" s="399">
        <f t="shared" si="16"/>
        <v>59212456.600000001</v>
      </c>
      <c r="E94" s="400"/>
      <c r="F94" s="399">
        <f t="shared" ref="F94" si="129">AVERAGE(F14,F30,F46,F62,F78)</f>
        <v>67815211</v>
      </c>
      <c r="G94" s="400"/>
      <c r="H94" s="399">
        <f t="shared" ref="H94" si="130">AVERAGE(H14,H30,H46,H62,H78)</f>
        <v>4137201.2</v>
      </c>
      <c r="I94" s="400"/>
      <c r="J94" s="399">
        <f t="shared" ref="J94" si="131">AVERAGE(J14,J30,J46,J62,J78)</f>
        <v>48114932.600000001</v>
      </c>
      <c r="K94" s="400"/>
      <c r="L94" s="399">
        <f t="shared" ref="L94" si="132">AVERAGE(L14,L30,L46,L62,L78)</f>
        <v>52252133.799999997</v>
      </c>
      <c r="M94" s="400"/>
      <c r="N94" s="399">
        <f t="shared" ref="N94" si="133">AVERAGE(N14,N30,N46,N62,N78)</f>
        <v>4309476.8</v>
      </c>
      <c r="O94" s="400"/>
      <c r="P94" s="399">
        <f t="shared" ref="P94" si="134">AVERAGE(P14,P30,P46,P62,P78)</f>
        <v>91386419.599999994</v>
      </c>
      <c r="Q94" s="400"/>
      <c r="R94" s="399">
        <f t="shared" ref="R94" si="135">AVERAGE(R14,R30,R46,R62,R78)</f>
        <v>95695896.400000006</v>
      </c>
      <c r="S94" s="400"/>
      <c r="T94" s="399">
        <f t="shared" ref="T94" si="136">AVERAGE(T14,T30,T46,T62,T78)</f>
        <v>1236918.8</v>
      </c>
      <c r="U94" s="400"/>
      <c r="V94" s="399">
        <f t="shared" ref="V94" si="137">AVERAGE(V14,V30,V46,V62,V78)</f>
        <v>30923750.199999999</v>
      </c>
      <c r="W94" s="400"/>
      <c r="X94" s="399">
        <f t="shared" ref="X94" si="138">AVERAGE(X14,X30,X46,X62,X78)</f>
        <v>32160669</v>
      </c>
      <c r="Y94" s="400"/>
      <c r="Z94" s="399">
        <f t="shared" ref="Z94" si="139">AVERAGE(Z14,Z30,Z46,Z62,Z78)</f>
        <v>2326457.2000000002</v>
      </c>
      <c r="AA94" s="400"/>
      <c r="AB94" s="399">
        <f t="shared" ref="AB94" si="140">AVERAGE(AB14,AB30,AB46,AB62,AB78)</f>
        <v>34728090.399999999</v>
      </c>
      <c r="AC94" s="400"/>
      <c r="AD94" s="399">
        <f t="shared" ref="AD94" si="141">AVERAGE(AD14,AD30,AD46,AD62,AD78)</f>
        <v>37054547.600000001</v>
      </c>
      <c r="AE94" s="400"/>
      <c r="AF94" s="399">
        <f t="shared" ref="AF94" si="142">AVERAGE(AF14,AF30,AF46,AF62,AF78)</f>
        <v>20612808.399999999</v>
      </c>
      <c r="AG94" s="400"/>
      <c r="AH94" s="399">
        <f t="shared" ref="AH94" si="143">AVERAGE(AH14,AH30,AH46,AH62,AH78)</f>
        <v>264365649.40000001</v>
      </c>
      <c r="AI94" s="400"/>
      <c r="AJ94" s="399">
        <f t="shared" ref="AJ94" si="144">AVERAGE(AJ14,AJ30,AJ46,AJ62,AJ78)</f>
        <v>284978457.80000001</v>
      </c>
      <c r="AK94" s="400"/>
      <c r="AL94" s="129"/>
      <c r="AM94" s="129"/>
      <c r="AN94" s="129"/>
    </row>
    <row r="95" spans="1:40" ht="15" customHeight="1">
      <c r="A95" s="142" t="s">
        <v>52</v>
      </c>
      <c r="B95" s="391">
        <f t="shared" si="16"/>
        <v>9692584.1999999993</v>
      </c>
      <c r="C95" s="392"/>
      <c r="D95" s="391">
        <f t="shared" si="16"/>
        <v>62343107.600000001</v>
      </c>
      <c r="E95" s="392"/>
      <c r="F95" s="391">
        <f t="shared" ref="F95" si="145">AVERAGE(F15,F31,F47,F63,F79)</f>
        <v>72035691.799999997</v>
      </c>
      <c r="G95" s="392"/>
      <c r="H95" s="391">
        <f t="shared" ref="H95" si="146">AVERAGE(H15,H31,H47,H63,H79)</f>
        <v>4570100.8</v>
      </c>
      <c r="I95" s="392"/>
      <c r="J95" s="391">
        <f t="shared" ref="J95" si="147">AVERAGE(J15,J31,J47,J63,J79)</f>
        <v>50389172.600000001</v>
      </c>
      <c r="K95" s="392"/>
      <c r="L95" s="391">
        <f t="shared" ref="L95" si="148">AVERAGE(L15,L31,L47,L63,L79)</f>
        <v>54959273.399999999</v>
      </c>
      <c r="M95" s="392"/>
      <c r="N95" s="391">
        <f t="shared" ref="N95" si="149">AVERAGE(N15,N31,N47,N63,N79)</f>
        <v>4751768.4000000004</v>
      </c>
      <c r="O95" s="392"/>
      <c r="P95" s="391">
        <f t="shared" ref="P95" si="150">AVERAGE(P15,P31,P47,P63,P79)</f>
        <v>95842760</v>
      </c>
      <c r="Q95" s="392"/>
      <c r="R95" s="391">
        <f t="shared" ref="R95" si="151">AVERAGE(R15,R31,R47,R63,R79)</f>
        <v>100594528.40000001</v>
      </c>
      <c r="S95" s="392"/>
      <c r="T95" s="391">
        <f t="shared" ref="T95" si="152">AVERAGE(T15,T31,T47,T63,T79)</f>
        <v>1362434.2</v>
      </c>
      <c r="U95" s="392"/>
      <c r="V95" s="391">
        <f t="shared" ref="V95" si="153">AVERAGE(V15,V31,V47,V63,V79)</f>
        <v>32735577.399999999</v>
      </c>
      <c r="W95" s="392"/>
      <c r="X95" s="391">
        <f t="shared" ref="X95" si="154">AVERAGE(X15,X31,X47,X63,X79)</f>
        <v>34098011.600000001</v>
      </c>
      <c r="Y95" s="392"/>
      <c r="Z95" s="391">
        <f t="shared" ref="Z95" si="155">AVERAGE(Z15,Z31,Z47,Z63,Z79)</f>
        <v>2709716</v>
      </c>
      <c r="AA95" s="392"/>
      <c r="AB95" s="391">
        <f t="shared" ref="AB95" si="156">AVERAGE(AB15,AB31,AB47,AB63,AB79)</f>
        <v>36399557</v>
      </c>
      <c r="AC95" s="392"/>
      <c r="AD95" s="391">
        <f t="shared" ref="AD95" si="157">AVERAGE(AD15,AD31,AD47,AD63,AD79)</f>
        <v>39109273</v>
      </c>
      <c r="AE95" s="392"/>
      <c r="AF95" s="391">
        <f t="shared" ref="AF95" si="158">AVERAGE(AF15,AF31,AF47,AF63,AF79)</f>
        <v>23086603.600000001</v>
      </c>
      <c r="AG95" s="392"/>
      <c r="AH95" s="391">
        <f t="shared" ref="AH95" si="159">AVERAGE(AH15,AH31,AH47,AH63,AH79)</f>
        <v>277710174.60000002</v>
      </c>
      <c r="AI95" s="392"/>
      <c r="AJ95" s="391">
        <f t="shared" ref="AJ95" si="160">AVERAGE(AJ15,AJ31,AJ47,AJ63,AJ79)</f>
        <v>300796778.19999999</v>
      </c>
      <c r="AK95" s="392"/>
      <c r="AL95" s="129"/>
      <c r="AM95" s="129"/>
      <c r="AN95" s="129"/>
    </row>
    <row r="96" spans="1:40" ht="15" customHeight="1">
      <c r="A96" s="141" t="s">
        <v>53</v>
      </c>
      <c r="B96" s="399">
        <f t="shared" si="16"/>
        <v>9703535.4000000004</v>
      </c>
      <c r="C96" s="400"/>
      <c r="D96" s="399">
        <f t="shared" si="16"/>
        <v>61343789.200000003</v>
      </c>
      <c r="E96" s="400"/>
      <c r="F96" s="399">
        <f t="shared" ref="F96" si="161">AVERAGE(F16,F32,F48,F64,F80)</f>
        <v>71047324.599999994</v>
      </c>
      <c r="G96" s="400"/>
      <c r="H96" s="399">
        <f t="shared" ref="H96" si="162">AVERAGE(H16,H32,H48,H64,H80)</f>
        <v>4436071.4000000004</v>
      </c>
      <c r="I96" s="400"/>
      <c r="J96" s="399">
        <f t="shared" ref="J96" si="163">AVERAGE(J16,J32,J48,J64,J80)</f>
        <v>49245979.200000003</v>
      </c>
      <c r="K96" s="400"/>
      <c r="L96" s="399">
        <f t="shared" ref="L96" si="164">AVERAGE(L16,L32,L48,L64,L80)</f>
        <v>53682050.600000001</v>
      </c>
      <c r="M96" s="400"/>
      <c r="N96" s="399">
        <f t="shared" ref="N96" si="165">AVERAGE(N16,N32,N48,N64,N80)</f>
        <v>4554479.2</v>
      </c>
      <c r="O96" s="400"/>
      <c r="P96" s="399">
        <f t="shared" ref="P96" si="166">AVERAGE(P16,P32,P48,P64,P80)</f>
        <v>94043271.200000003</v>
      </c>
      <c r="Q96" s="400"/>
      <c r="R96" s="399">
        <f t="shared" ref="R96" si="167">AVERAGE(R16,R32,R48,R64,R80)</f>
        <v>98597750.400000006</v>
      </c>
      <c r="S96" s="400"/>
      <c r="T96" s="399">
        <f t="shared" ref="T96" si="168">AVERAGE(T16,T32,T48,T64,T80)</f>
        <v>1333406.3999999999</v>
      </c>
      <c r="U96" s="400"/>
      <c r="V96" s="399">
        <f t="shared" ref="V96" si="169">AVERAGE(V16,V32,V48,V64,V80)</f>
        <v>32500937.600000001</v>
      </c>
      <c r="W96" s="400"/>
      <c r="X96" s="399">
        <f t="shared" ref="X96" si="170">AVERAGE(X16,X32,X48,X64,X80)</f>
        <v>33834344</v>
      </c>
      <c r="Y96" s="400"/>
      <c r="Z96" s="399">
        <f t="shared" ref="Z96" si="171">AVERAGE(Z16,Z32,Z48,Z64,Z80)</f>
        <v>2717120.8</v>
      </c>
      <c r="AA96" s="400"/>
      <c r="AB96" s="399">
        <f t="shared" ref="AB96" si="172">AVERAGE(AB16,AB32,AB48,AB64,AB80)</f>
        <v>35978506</v>
      </c>
      <c r="AC96" s="400"/>
      <c r="AD96" s="399">
        <f t="shared" ref="AD96" si="173">AVERAGE(AD16,AD32,AD48,AD64,AD80)</f>
        <v>38695626.799999997</v>
      </c>
      <c r="AE96" s="400"/>
      <c r="AF96" s="399">
        <f t="shared" ref="AF96" si="174">AVERAGE(AF16,AF32,AF48,AF64,AF80)</f>
        <v>22744613.199999999</v>
      </c>
      <c r="AG96" s="400"/>
      <c r="AH96" s="399">
        <f t="shared" ref="AH96" si="175">AVERAGE(AH16,AH32,AH48,AH64,AH80)</f>
        <v>273112483.19999999</v>
      </c>
      <c r="AI96" s="400"/>
      <c r="AJ96" s="399">
        <f t="shared" ref="AJ96" si="176">AVERAGE(AJ16,AJ32,AJ48,AJ64,AJ80)</f>
        <v>295857096.39999998</v>
      </c>
      <c r="AK96" s="400"/>
      <c r="AL96" s="129"/>
      <c r="AM96" s="129"/>
      <c r="AN96" s="129"/>
    </row>
    <row r="97" spans="1:40" ht="15.75" customHeight="1" thickBot="1">
      <c r="A97" s="142" t="s">
        <v>54</v>
      </c>
      <c r="B97" s="401">
        <f t="shared" si="16"/>
        <v>9970065</v>
      </c>
      <c r="C97" s="402"/>
      <c r="D97" s="401">
        <f t="shared" si="16"/>
        <v>64678923.399999999</v>
      </c>
      <c r="E97" s="402"/>
      <c r="F97" s="401">
        <f t="shared" ref="F97" si="177">AVERAGE(F17,F33,F49,F65,F81)</f>
        <v>74648988.400000006</v>
      </c>
      <c r="G97" s="402"/>
      <c r="H97" s="401">
        <f t="shared" ref="H97" si="178">AVERAGE(H17,H33,H49,H65,H81)</f>
        <v>4528884.2</v>
      </c>
      <c r="I97" s="402"/>
      <c r="J97" s="401">
        <f t="shared" ref="J97" si="179">AVERAGE(J17,J33,J49,J65,J81)</f>
        <v>52235500.600000001</v>
      </c>
      <c r="K97" s="402"/>
      <c r="L97" s="401">
        <f t="shared" ref="L97" si="180">AVERAGE(L17,L33,L49,L65,L81)</f>
        <v>56764384.799999997</v>
      </c>
      <c r="M97" s="402"/>
      <c r="N97" s="401">
        <f t="shared" ref="N97" si="181">AVERAGE(N17,N33,N49,N65,N81)</f>
        <v>4527836.4000000004</v>
      </c>
      <c r="O97" s="402"/>
      <c r="P97" s="401">
        <f t="shared" ref="P97" si="182">AVERAGE(P17,P33,P49,P65,P81)</f>
        <v>99091214</v>
      </c>
      <c r="Q97" s="402"/>
      <c r="R97" s="401">
        <f t="shared" ref="R97" si="183">AVERAGE(R17,R33,R49,R65,R81)</f>
        <v>103619050.40000001</v>
      </c>
      <c r="S97" s="402"/>
      <c r="T97" s="401">
        <f t="shared" ref="T97" si="184">AVERAGE(T17,T33,T49,T65,T81)</f>
        <v>1393105</v>
      </c>
      <c r="U97" s="402"/>
      <c r="V97" s="401">
        <f t="shared" ref="V97" si="185">AVERAGE(V17,V33,V49,V65,V81)</f>
        <v>34776753.399999999</v>
      </c>
      <c r="W97" s="402"/>
      <c r="X97" s="401">
        <f t="shared" ref="X97" si="186">AVERAGE(X17,X33,X49,X65,X81)</f>
        <v>36169858.399999999</v>
      </c>
      <c r="Y97" s="402"/>
      <c r="Z97" s="401">
        <f t="shared" ref="Z97" si="187">AVERAGE(Z17,Z33,Z49,Z65,Z81)</f>
        <v>2791524.2</v>
      </c>
      <c r="AA97" s="402"/>
      <c r="AB97" s="401">
        <f t="shared" ref="AB97" si="188">AVERAGE(AB17,AB33,AB49,AB65,AB81)</f>
        <v>38376493.600000001</v>
      </c>
      <c r="AC97" s="402"/>
      <c r="AD97" s="401">
        <f t="shared" ref="AD97" si="189">AVERAGE(AD17,AD33,AD49,AD65,AD81)</f>
        <v>41168017.799999997</v>
      </c>
      <c r="AE97" s="402"/>
      <c r="AF97" s="401">
        <f t="shared" ref="AF97" si="190">AVERAGE(AF17,AF33,AF49,AF65,AF81)</f>
        <v>23211414.800000001</v>
      </c>
      <c r="AG97" s="402"/>
      <c r="AH97" s="401">
        <f t="shared" ref="AH97" si="191">AVERAGE(AH17,AH33,AH49,AH65,AH81)</f>
        <v>289158885</v>
      </c>
      <c r="AI97" s="402"/>
      <c r="AJ97" s="401">
        <f>AVERAGE(AJ17,AJ33,AJ49,AJ65,AJ81)</f>
        <v>312370299.80000001</v>
      </c>
      <c r="AK97" s="402"/>
      <c r="AL97" s="129"/>
      <c r="AM97" s="129"/>
      <c r="AN97" s="129"/>
    </row>
    <row r="98" spans="1:40" ht="21.75" customHeight="1" thickBot="1">
      <c r="A98" s="143" t="s">
        <v>55</v>
      </c>
      <c r="B98" s="403">
        <f>SUM(B86:C97)</f>
        <v>117789549.20000002</v>
      </c>
      <c r="C98" s="404"/>
      <c r="D98" s="403">
        <f>SUM(D86:E97)</f>
        <v>766783670.20000005</v>
      </c>
      <c r="E98" s="404"/>
      <c r="F98" s="403">
        <f t="shared" ref="F98" si="192">SUM(F86:G97)</f>
        <v>884573219.39999998</v>
      </c>
      <c r="G98" s="404"/>
      <c r="H98" s="403">
        <f t="shared" ref="H98" si="193">SUM(H86:I97)</f>
        <v>54044025</v>
      </c>
      <c r="I98" s="404"/>
      <c r="J98" s="403">
        <f t="shared" ref="J98" si="194">SUM(J86:K97)</f>
        <v>620286468.20000005</v>
      </c>
      <c r="K98" s="404"/>
      <c r="L98" s="403">
        <f t="shared" ref="L98" si="195">SUM(L86:M97)</f>
        <v>675741159.5999999</v>
      </c>
      <c r="M98" s="404"/>
      <c r="N98" s="403">
        <f t="shared" ref="N98" si="196">SUM(N86:O97)</f>
        <v>57445721.799999997</v>
      </c>
      <c r="O98" s="404"/>
      <c r="P98" s="403">
        <f t="shared" ref="P98" si="197">SUM(P86:Q97)</f>
        <v>1169591921.5999999</v>
      </c>
      <c r="Q98" s="404"/>
      <c r="R98" s="403">
        <f t="shared" ref="R98" si="198">SUM(R86:S97)</f>
        <v>1227037643.4000001</v>
      </c>
      <c r="S98" s="404"/>
      <c r="T98" s="403">
        <f t="shared" ref="T98" si="199">SUM(T86:U97)</f>
        <v>17592903.399999999</v>
      </c>
      <c r="U98" s="404"/>
      <c r="V98" s="403">
        <f t="shared" ref="V98" si="200">SUM(V86:W97)</f>
        <v>402224165.19999999</v>
      </c>
      <c r="W98" s="404"/>
      <c r="X98" s="403">
        <f t="shared" ref="X98" si="201">SUM(X86:Y97)</f>
        <v>419817068.60000002</v>
      </c>
      <c r="Y98" s="404"/>
      <c r="Z98" s="403">
        <f t="shared" ref="Z98" si="202">SUM(Z86:AA97)</f>
        <v>32350867</v>
      </c>
      <c r="AA98" s="404"/>
      <c r="AB98" s="403">
        <f t="shared" ref="AB98" si="203">SUM(AB86:AC97)</f>
        <v>458282886</v>
      </c>
      <c r="AC98" s="404"/>
      <c r="AD98" s="403">
        <f t="shared" ref="AD98" si="204">SUM(AD86:AE97)</f>
        <v>490633753.00000006</v>
      </c>
      <c r="AE98" s="404"/>
      <c r="AF98" s="403">
        <f t="shared" ref="AF98" si="205">SUM(AF86:AG97)</f>
        <v>280633732.79999995</v>
      </c>
      <c r="AG98" s="404"/>
      <c r="AH98" s="403">
        <f t="shared" ref="AH98" si="206">SUM(AH86:AI97)</f>
        <v>3417169111.1999998</v>
      </c>
      <c r="AI98" s="404"/>
      <c r="AJ98" s="403">
        <f>SUM(AJ86:AK97)</f>
        <v>3697802844.0000005</v>
      </c>
      <c r="AK98" s="404"/>
      <c r="AL98" s="129"/>
      <c r="AM98" s="129"/>
      <c r="AN98" s="129"/>
    </row>
    <row r="99" spans="1:40" ht="12" customHeight="1" thickBot="1">
      <c r="A99" s="144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4"/>
      <c r="AI99" s="144"/>
      <c r="AJ99" s="145"/>
      <c r="AK99" s="145"/>
      <c r="AL99" s="129"/>
      <c r="AM99" s="129"/>
      <c r="AN99" s="129"/>
    </row>
    <row r="100" spans="1:40" ht="15" customHeight="1" thickBot="1">
      <c r="A100" s="317">
        <v>2026</v>
      </c>
      <c r="B100" s="347" t="s">
        <v>0</v>
      </c>
      <c r="C100" s="345"/>
      <c r="D100" s="345"/>
      <c r="E100" s="345"/>
      <c r="F100" s="345"/>
      <c r="G100" s="346"/>
      <c r="H100" s="344" t="s">
        <v>1</v>
      </c>
      <c r="I100" s="345"/>
      <c r="J100" s="345"/>
      <c r="K100" s="345"/>
      <c r="L100" s="345"/>
      <c r="M100" s="346"/>
      <c r="N100" s="344" t="s">
        <v>2</v>
      </c>
      <c r="O100" s="345"/>
      <c r="P100" s="345"/>
      <c r="Q100" s="345"/>
      <c r="R100" s="345"/>
      <c r="S100" s="346"/>
      <c r="T100" s="344" t="s">
        <v>3</v>
      </c>
      <c r="U100" s="345"/>
      <c r="V100" s="345"/>
      <c r="W100" s="345"/>
      <c r="X100" s="345"/>
      <c r="Y100" s="346"/>
      <c r="Z100" s="344" t="s">
        <v>4</v>
      </c>
      <c r="AA100" s="345"/>
      <c r="AB100" s="345"/>
      <c r="AC100" s="345"/>
      <c r="AD100" s="345"/>
      <c r="AE100" s="346"/>
      <c r="AF100" s="344" t="s">
        <v>5</v>
      </c>
      <c r="AG100" s="345"/>
      <c r="AH100" s="345"/>
      <c r="AI100" s="345"/>
      <c r="AJ100" s="345"/>
      <c r="AK100" s="346"/>
      <c r="AL100" s="129"/>
      <c r="AM100" s="129"/>
      <c r="AN100" s="129"/>
    </row>
    <row r="101" spans="1:40" ht="15.75" customHeight="1" thickBot="1">
      <c r="A101" s="318"/>
      <c r="B101" s="405" t="s">
        <v>6</v>
      </c>
      <c r="C101" s="343"/>
      <c r="D101" s="342" t="s">
        <v>7</v>
      </c>
      <c r="E101" s="343"/>
      <c r="F101" s="342" t="s">
        <v>8</v>
      </c>
      <c r="G101" s="343"/>
      <c r="H101" s="342" t="s">
        <v>9</v>
      </c>
      <c r="I101" s="343"/>
      <c r="J101" s="342" t="s">
        <v>7</v>
      </c>
      <c r="K101" s="343"/>
      <c r="L101" s="342" t="s">
        <v>8</v>
      </c>
      <c r="M101" s="343"/>
      <c r="N101" s="342" t="s">
        <v>9</v>
      </c>
      <c r="O101" s="343"/>
      <c r="P101" s="342" t="s">
        <v>7</v>
      </c>
      <c r="Q101" s="343"/>
      <c r="R101" s="342" t="s">
        <v>8</v>
      </c>
      <c r="S101" s="343"/>
      <c r="T101" s="342" t="s">
        <v>9</v>
      </c>
      <c r="U101" s="343"/>
      <c r="V101" s="342" t="s">
        <v>7</v>
      </c>
      <c r="W101" s="343"/>
      <c r="X101" s="342" t="s">
        <v>8</v>
      </c>
      <c r="Y101" s="343"/>
      <c r="Z101" s="342" t="s">
        <v>9</v>
      </c>
      <c r="AA101" s="343"/>
      <c r="AB101" s="342" t="s">
        <v>7</v>
      </c>
      <c r="AC101" s="343"/>
      <c r="AD101" s="342" t="s">
        <v>8</v>
      </c>
      <c r="AE101" s="343"/>
      <c r="AF101" s="342" t="s">
        <v>9</v>
      </c>
      <c r="AG101" s="343"/>
      <c r="AH101" s="342" t="s">
        <v>7</v>
      </c>
      <c r="AI101" s="343"/>
      <c r="AJ101" s="342" t="s">
        <v>8</v>
      </c>
      <c r="AK101" s="343"/>
      <c r="AL101" s="129"/>
      <c r="AM101" s="129"/>
      <c r="AN101" s="129"/>
    </row>
    <row r="102" spans="1:40" ht="15.75" customHeight="1">
      <c r="A102" s="297" t="s">
        <v>43</v>
      </c>
      <c r="B102" s="340">
        <v>9339715</v>
      </c>
      <c r="C102" s="341"/>
      <c r="D102" s="340">
        <v>67261868</v>
      </c>
      <c r="E102" s="341"/>
      <c r="F102" s="340">
        <v>76601583</v>
      </c>
      <c r="G102" s="341"/>
      <c r="H102" s="340">
        <v>4536531</v>
      </c>
      <c r="I102" s="341"/>
      <c r="J102" s="340">
        <v>53425833</v>
      </c>
      <c r="K102" s="341"/>
      <c r="L102" s="340">
        <v>57962364</v>
      </c>
      <c r="M102" s="341"/>
      <c r="N102" s="340">
        <v>4405493</v>
      </c>
      <c r="O102" s="341"/>
      <c r="P102" s="340">
        <v>103741362</v>
      </c>
      <c r="Q102" s="341"/>
      <c r="R102" s="340">
        <v>108146855</v>
      </c>
      <c r="S102" s="341"/>
      <c r="T102" s="340">
        <v>1106699</v>
      </c>
      <c r="U102" s="341"/>
      <c r="V102" s="340">
        <v>37519147</v>
      </c>
      <c r="W102" s="341"/>
      <c r="X102" s="340">
        <v>38625846</v>
      </c>
      <c r="Y102" s="341"/>
      <c r="Z102" s="340">
        <v>2585075</v>
      </c>
      <c r="AA102" s="341"/>
      <c r="AB102" s="340">
        <v>36827697</v>
      </c>
      <c r="AC102" s="341"/>
      <c r="AD102" s="340">
        <v>39412772</v>
      </c>
      <c r="AE102" s="341"/>
      <c r="AF102" s="340">
        <v>21973513</v>
      </c>
      <c r="AG102" s="341"/>
      <c r="AH102" s="340">
        <v>298775907</v>
      </c>
      <c r="AI102" s="341"/>
      <c r="AJ102" s="340">
        <v>320749420</v>
      </c>
      <c r="AK102" s="341"/>
      <c r="AL102" s="129"/>
      <c r="AM102" s="129"/>
      <c r="AN102" s="129"/>
    </row>
    <row r="103" spans="1:40" ht="15" customHeight="1">
      <c r="A103" s="302" t="s">
        <v>44</v>
      </c>
      <c r="B103" s="350">
        <v>8528723</v>
      </c>
      <c r="C103" s="351"/>
      <c r="D103" s="350">
        <v>63891013</v>
      </c>
      <c r="E103" s="351"/>
      <c r="F103" s="350">
        <v>72419736</v>
      </c>
      <c r="G103" s="351"/>
      <c r="H103" s="350">
        <v>4225667</v>
      </c>
      <c r="I103" s="351"/>
      <c r="J103" s="350">
        <v>50774740</v>
      </c>
      <c r="K103" s="351"/>
      <c r="L103" s="350">
        <v>55000407</v>
      </c>
      <c r="M103" s="351"/>
      <c r="N103" s="350">
        <v>4166085</v>
      </c>
      <c r="O103" s="351"/>
      <c r="P103" s="350">
        <v>95773011</v>
      </c>
      <c r="Q103" s="351"/>
      <c r="R103" s="350">
        <v>99939096</v>
      </c>
      <c r="S103" s="351"/>
      <c r="T103" s="350">
        <v>1055051</v>
      </c>
      <c r="U103" s="351"/>
      <c r="V103" s="350">
        <v>34725010</v>
      </c>
      <c r="W103" s="351"/>
      <c r="X103" s="350">
        <v>35780061</v>
      </c>
      <c r="Y103" s="351"/>
      <c r="Z103" s="350">
        <v>2461831</v>
      </c>
      <c r="AA103" s="351"/>
      <c r="AB103" s="350">
        <v>35262814</v>
      </c>
      <c r="AC103" s="351"/>
      <c r="AD103" s="350">
        <v>37724645</v>
      </c>
      <c r="AE103" s="351"/>
      <c r="AF103" s="350">
        <v>20437357</v>
      </c>
      <c r="AG103" s="351"/>
      <c r="AH103" s="350">
        <v>280426588</v>
      </c>
      <c r="AI103" s="351"/>
      <c r="AJ103" s="350">
        <v>300863945</v>
      </c>
      <c r="AK103" s="351"/>
      <c r="AL103" s="129"/>
      <c r="AM103" s="129"/>
      <c r="AN103" s="129"/>
    </row>
    <row r="104" spans="1:40" ht="15" customHeight="1">
      <c r="A104" s="301" t="s">
        <v>45</v>
      </c>
      <c r="B104" s="348">
        <v>10451556</v>
      </c>
      <c r="C104" s="349"/>
      <c r="D104" s="348">
        <v>71371247</v>
      </c>
      <c r="E104" s="349"/>
      <c r="F104" s="348">
        <v>81822803</v>
      </c>
      <c r="G104" s="349"/>
      <c r="H104" s="348">
        <v>5249726</v>
      </c>
      <c r="I104" s="349"/>
      <c r="J104" s="348">
        <v>56792261</v>
      </c>
      <c r="K104" s="349"/>
      <c r="L104" s="348">
        <v>62041987</v>
      </c>
      <c r="M104" s="349"/>
      <c r="N104" s="348">
        <v>5489947</v>
      </c>
      <c r="O104" s="349"/>
      <c r="P104" s="348">
        <v>107567000</v>
      </c>
      <c r="Q104" s="349"/>
      <c r="R104" s="348">
        <v>113056947</v>
      </c>
      <c r="S104" s="349"/>
      <c r="T104" s="348">
        <v>1283367</v>
      </c>
      <c r="U104" s="349"/>
      <c r="V104" s="348">
        <v>38422894</v>
      </c>
      <c r="W104" s="349"/>
      <c r="X104" s="348">
        <v>39706261</v>
      </c>
      <c r="Y104" s="349"/>
      <c r="Z104" s="348">
        <v>2987426</v>
      </c>
      <c r="AA104" s="349"/>
      <c r="AB104" s="348">
        <v>40417222</v>
      </c>
      <c r="AC104" s="349"/>
      <c r="AD104" s="348">
        <v>43404648</v>
      </c>
      <c r="AE104" s="349"/>
      <c r="AF104" s="348">
        <v>25462022</v>
      </c>
      <c r="AG104" s="349"/>
      <c r="AH104" s="348">
        <v>314570624</v>
      </c>
      <c r="AI104" s="349"/>
      <c r="AJ104" s="348">
        <v>340032646</v>
      </c>
      <c r="AK104" s="349"/>
      <c r="AL104" s="129"/>
      <c r="AM104" s="129"/>
      <c r="AN104" s="129"/>
    </row>
    <row r="105" spans="1:40" ht="15" customHeight="1">
      <c r="A105" s="147" t="s">
        <v>46</v>
      </c>
      <c r="B105" s="352" t="s">
        <v>153</v>
      </c>
      <c r="C105" s="353"/>
      <c r="D105" s="352" t="s">
        <v>153</v>
      </c>
      <c r="E105" s="353"/>
      <c r="F105" s="352" t="s">
        <v>153</v>
      </c>
      <c r="G105" s="353"/>
      <c r="H105" s="352" t="s">
        <v>153</v>
      </c>
      <c r="I105" s="353"/>
      <c r="J105" s="352" t="s">
        <v>153</v>
      </c>
      <c r="K105" s="353"/>
      <c r="L105" s="352" t="s">
        <v>153</v>
      </c>
      <c r="M105" s="353"/>
      <c r="N105" s="352" t="s">
        <v>153</v>
      </c>
      <c r="O105" s="353"/>
      <c r="P105" s="352" t="s">
        <v>153</v>
      </c>
      <c r="Q105" s="353"/>
      <c r="R105" s="352" t="s">
        <v>153</v>
      </c>
      <c r="S105" s="353"/>
      <c r="T105" s="352" t="s">
        <v>153</v>
      </c>
      <c r="U105" s="353"/>
      <c r="V105" s="352" t="s">
        <v>153</v>
      </c>
      <c r="W105" s="353"/>
      <c r="X105" s="352" t="s">
        <v>153</v>
      </c>
      <c r="Y105" s="353"/>
      <c r="Z105" s="352" t="s">
        <v>153</v>
      </c>
      <c r="AA105" s="353"/>
      <c r="AB105" s="352" t="s">
        <v>153</v>
      </c>
      <c r="AC105" s="353"/>
      <c r="AD105" s="352" t="s">
        <v>153</v>
      </c>
      <c r="AE105" s="353"/>
      <c r="AF105" s="352" t="s">
        <v>153</v>
      </c>
      <c r="AG105" s="353"/>
      <c r="AH105" s="352" t="s">
        <v>153</v>
      </c>
      <c r="AI105" s="353"/>
      <c r="AJ105" s="352" t="s">
        <v>153</v>
      </c>
      <c r="AK105" s="353"/>
      <c r="AL105" s="129"/>
      <c r="AM105" s="129"/>
      <c r="AN105" s="129"/>
    </row>
    <row r="106" spans="1:40" ht="15" customHeight="1">
      <c r="A106" s="146" t="s">
        <v>47</v>
      </c>
      <c r="B106" s="354" t="s">
        <v>153</v>
      </c>
      <c r="C106" s="355"/>
      <c r="D106" s="354" t="s">
        <v>153</v>
      </c>
      <c r="E106" s="355"/>
      <c r="F106" s="354" t="s">
        <v>153</v>
      </c>
      <c r="G106" s="355"/>
      <c r="H106" s="354" t="s">
        <v>153</v>
      </c>
      <c r="I106" s="355"/>
      <c r="J106" s="354" t="s">
        <v>153</v>
      </c>
      <c r="K106" s="355"/>
      <c r="L106" s="354" t="s">
        <v>153</v>
      </c>
      <c r="M106" s="355"/>
      <c r="N106" s="354" t="s">
        <v>153</v>
      </c>
      <c r="O106" s="355"/>
      <c r="P106" s="354" t="s">
        <v>153</v>
      </c>
      <c r="Q106" s="355"/>
      <c r="R106" s="354" t="s">
        <v>153</v>
      </c>
      <c r="S106" s="355"/>
      <c r="T106" s="354" t="s">
        <v>153</v>
      </c>
      <c r="U106" s="355"/>
      <c r="V106" s="354" t="s">
        <v>153</v>
      </c>
      <c r="W106" s="355"/>
      <c r="X106" s="354" t="s">
        <v>153</v>
      </c>
      <c r="Y106" s="355"/>
      <c r="Z106" s="354" t="s">
        <v>153</v>
      </c>
      <c r="AA106" s="355"/>
      <c r="AB106" s="354" t="s">
        <v>153</v>
      </c>
      <c r="AC106" s="355"/>
      <c r="AD106" s="354" t="s">
        <v>153</v>
      </c>
      <c r="AE106" s="355"/>
      <c r="AF106" s="354" t="s">
        <v>153</v>
      </c>
      <c r="AG106" s="355"/>
      <c r="AH106" s="354" t="s">
        <v>153</v>
      </c>
      <c r="AI106" s="355"/>
      <c r="AJ106" s="354" t="s">
        <v>153</v>
      </c>
      <c r="AK106" s="355"/>
      <c r="AL106" s="129"/>
      <c r="AM106" s="129"/>
      <c r="AN106" s="129"/>
    </row>
    <row r="107" spans="1:40" ht="15" customHeight="1">
      <c r="A107" s="147" t="s">
        <v>48</v>
      </c>
      <c r="B107" s="352" t="s">
        <v>153</v>
      </c>
      <c r="C107" s="353"/>
      <c r="D107" s="352" t="s">
        <v>153</v>
      </c>
      <c r="E107" s="353"/>
      <c r="F107" s="352" t="s">
        <v>153</v>
      </c>
      <c r="G107" s="353"/>
      <c r="H107" s="352" t="s">
        <v>153</v>
      </c>
      <c r="I107" s="353"/>
      <c r="J107" s="352" t="s">
        <v>153</v>
      </c>
      <c r="K107" s="353"/>
      <c r="L107" s="352" t="s">
        <v>153</v>
      </c>
      <c r="M107" s="353"/>
      <c r="N107" s="352" t="s">
        <v>153</v>
      </c>
      <c r="O107" s="353"/>
      <c r="P107" s="352" t="s">
        <v>153</v>
      </c>
      <c r="Q107" s="353"/>
      <c r="R107" s="352" t="s">
        <v>153</v>
      </c>
      <c r="S107" s="353"/>
      <c r="T107" s="352" t="s">
        <v>153</v>
      </c>
      <c r="U107" s="353"/>
      <c r="V107" s="352" t="s">
        <v>153</v>
      </c>
      <c r="W107" s="353"/>
      <c r="X107" s="352" t="s">
        <v>153</v>
      </c>
      <c r="Y107" s="353"/>
      <c r="Z107" s="352" t="s">
        <v>153</v>
      </c>
      <c r="AA107" s="353"/>
      <c r="AB107" s="352" t="s">
        <v>153</v>
      </c>
      <c r="AC107" s="353"/>
      <c r="AD107" s="352" t="s">
        <v>153</v>
      </c>
      <c r="AE107" s="353"/>
      <c r="AF107" s="352" t="s">
        <v>153</v>
      </c>
      <c r="AG107" s="353"/>
      <c r="AH107" s="352" t="s">
        <v>153</v>
      </c>
      <c r="AI107" s="353"/>
      <c r="AJ107" s="352" t="s">
        <v>153</v>
      </c>
      <c r="AK107" s="353"/>
      <c r="AL107" s="129"/>
      <c r="AM107" s="129"/>
      <c r="AN107" s="129"/>
    </row>
    <row r="108" spans="1:40" ht="15" customHeight="1">
      <c r="A108" s="146" t="s">
        <v>49</v>
      </c>
      <c r="B108" s="354" t="s">
        <v>153</v>
      </c>
      <c r="C108" s="355"/>
      <c r="D108" s="354" t="s">
        <v>153</v>
      </c>
      <c r="E108" s="355"/>
      <c r="F108" s="354" t="s">
        <v>153</v>
      </c>
      <c r="G108" s="355"/>
      <c r="H108" s="354" t="s">
        <v>153</v>
      </c>
      <c r="I108" s="355"/>
      <c r="J108" s="354" t="s">
        <v>153</v>
      </c>
      <c r="K108" s="355"/>
      <c r="L108" s="354" t="s">
        <v>153</v>
      </c>
      <c r="M108" s="355"/>
      <c r="N108" s="354" t="s">
        <v>153</v>
      </c>
      <c r="O108" s="355"/>
      <c r="P108" s="354" t="s">
        <v>153</v>
      </c>
      <c r="Q108" s="355"/>
      <c r="R108" s="354" t="s">
        <v>153</v>
      </c>
      <c r="S108" s="355"/>
      <c r="T108" s="354" t="s">
        <v>153</v>
      </c>
      <c r="U108" s="355"/>
      <c r="V108" s="354" t="s">
        <v>153</v>
      </c>
      <c r="W108" s="355"/>
      <c r="X108" s="354" t="s">
        <v>153</v>
      </c>
      <c r="Y108" s="355"/>
      <c r="Z108" s="354" t="s">
        <v>153</v>
      </c>
      <c r="AA108" s="355"/>
      <c r="AB108" s="354" t="s">
        <v>153</v>
      </c>
      <c r="AC108" s="355"/>
      <c r="AD108" s="354" t="s">
        <v>153</v>
      </c>
      <c r="AE108" s="355"/>
      <c r="AF108" s="354" t="s">
        <v>153</v>
      </c>
      <c r="AG108" s="355"/>
      <c r="AH108" s="354" t="s">
        <v>153</v>
      </c>
      <c r="AI108" s="355"/>
      <c r="AJ108" s="354" t="s">
        <v>153</v>
      </c>
      <c r="AK108" s="355"/>
      <c r="AL108" s="129"/>
      <c r="AM108" s="129"/>
      <c r="AN108" s="129"/>
    </row>
    <row r="109" spans="1:40" ht="15" customHeight="1">
      <c r="A109" s="147" t="s">
        <v>50</v>
      </c>
      <c r="B109" s="352" t="s">
        <v>153</v>
      </c>
      <c r="C109" s="353"/>
      <c r="D109" s="352" t="s">
        <v>153</v>
      </c>
      <c r="E109" s="353"/>
      <c r="F109" s="352" t="s">
        <v>153</v>
      </c>
      <c r="G109" s="353"/>
      <c r="H109" s="352" t="s">
        <v>153</v>
      </c>
      <c r="I109" s="353"/>
      <c r="J109" s="352" t="s">
        <v>153</v>
      </c>
      <c r="K109" s="353"/>
      <c r="L109" s="352" t="s">
        <v>153</v>
      </c>
      <c r="M109" s="353"/>
      <c r="N109" s="352" t="s">
        <v>153</v>
      </c>
      <c r="O109" s="353"/>
      <c r="P109" s="352" t="s">
        <v>153</v>
      </c>
      <c r="Q109" s="353"/>
      <c r="R109" s="352" t="s">
        <v>153</v>
      </c>
      <c r="S109" s="353"/>
      <c r="T109" s="352" t="s">
        <v>153</v>
      </c>
      <c r="U109" s="353"/>
      <c r="V109" s="352" t="s">
        <v>153</v>
      </c>
      <c r="W109" s="353"/>
      <c r="X109" s="352" t="s">
        <v>153</v>
      </c>
      <c r="Y109" s="353"/>
      <c r="Z109" s="352" t="s">
        <v>153</v>
      </c>
      <c r="AA109" s="353"/>
      <c r="AB109" s="352" t="s">
        <v>153</v>
      </c>
      <c r="AC109" s="353"/>
      <c r="AD109" s="352" t="s">
        <v>153</v>
      </c>
      <c r="AE109" s="353"/>
      <c r="AF109" s="352" t="s">
        <v>153</v>
      </c>
      <c r="AG109" s="353"/>
      <c r="AH109" s="352" t="s">
        <v>153</v>
      </c>
      <c r="AI109" s="353"/>
      <c r="AJ109" s="352" t="s">
        <v>153</v>
      </c>
      <c r="AK109" s="353"/>
      <c r="AL109" s="129"/>
      <c r="AM109" s="129"/>
      <c r="AN109" s="129"/>
    </row>
    <row r="110" spans="1:40" ht="15" customHeight="1">
      <c r="A110" s="146" t="s">
        <v>51</v>
      </c>
      <c r="B110" s="354" t="s">
        <v>153</v>
      </c>
      <c r="C110" s="355"/>
      <c r="D110" s="354" t="s">
        <v>153</v>
      </c>
      <c r="E110" s="355"/>
      <c r="F110" s="354" t="s">
        <v>153</v>
      </c>
      <c r="G110" s="355"/>
      <c r="H110" s="354" t="s">
        <v>153</v>
      </c>
      <c r="I110" s="355"/>
      <c r="J110" s="354" t="s">
        <v>153</v>
      </c>
      <c r="K110" s="355"/>
      <c r="L110" s="354" t="s">
        <v>153</v>
      </c>
      <c r="M110" s="355"/>
      <c r="N110" s="354" t="s">
        <v>153</v>
      </c>
      <c r="O110" s="355"/>
      <c r="P110" s="354" t="s">
        <v>153</v>
      </c>
      <c r="Q110" s="355"/>
      <c r="R110" s="354" t="s">
        <v>153</v>
      </c>
      <c r="S110" s="355"/>
      <c r="T110" s="354" t="s">
        <v>153</v>
      </c>
      <c r="U110" s="355"/>
      <c r="V110" s="354" t="s">
        <v>153</v>
      </c>
      <c r="W110" s="355"/>
      <c r="X110" s="354" t="s">
        <v>153</v>
      </c>
      <c r="Y110" s="355"/>
      <c r="Z110" s="354" t="s">
        <v>153</v>
      </c>
      <c r="AA110" s="355"/>
      <c r="AB110" s="354" t="s">
        <v>153</v>
      </c>
      <c r="AC110" s="355"/>
      <c r="AD110" s="354" t="s">
        <v>153</v>
      </c>
      <c r="AE110" s="355"/>
      <c r="AF110" s="354" t="s">
        <v>153</v>
      </c>
      <c r="AG110" s="355"/>
      <c r="AH110" s="354" t="s">
        <v>153</v>
      </c>
      <c r="AI110" s="355"/>
      <c r="AJ110" s="354" t="s">
        <v>153</v>
      </c>
      <c r="AK110" s="355"/>
      <c r="AL110" s="129"/>
      <c r="AM110" s="129"/>
      <c r="AN110" s="129"/>
    </row>
    <row r="111" spans="1:40" ht="15" customHeight="1">
      <c r="A111" s="147" t="s">
        <v>52</v>
      </c>
      <c r="B111" s="352" t="s">
        <v>153</v>
      </c>
      <c r="C111" s="353"/>
      <c r="D111" s="352" t="s">
        <v>153</v>
      </c>
      <c r="E111" s="353"/>
      <c r="F111" s="352" t="s">
        <v>153</v>
      </c>
      <c r="G111" s="353"/>
      <c r="H111" s="352" t="s">
        <v>153</v>
      </c>
      <c r="I111" s="353"/>
      <c r="J111" s="352" t="s">
        <v>153</v>
      </c>
      <c r="K111" s="353"/>
      <c r="L111" s="352" t="s">
        <v>153</v>
      </c>
      <c r="M111" s="353"/>
      <c r="N111" s="352" t="s">
        <v>153</v>
      </c>
      <c r="O111" s="353"/>
      <c r="P111" s="352" t="s">
        <v>153</v>
      </c>
      <c r="Q111" s="353"/>
      <c r="R111" s="352" t="s">
        <v>153</v>
      </c>
      <c r="S111" s="353"/>
      <c r="T111" s="352" t="s">
        <v>153</v>
      </c>
      <c r="U111" s="353"/>
      <c r="V111" s="352" t="s">
        <v>153</v>
      </c>
      <c r="W111" s="353"/>
      <c r="X111" s="352" t="s">
        <v>153</v>
      </c>
      <c r="Y111" s="353"/>
      <c r="Z111" s="352" t="s">
        <v>153</v>
      </c>
      <c r="AA111" s="353"/>
      <c r="AB111" s="352" t="s">
        <v>153</v>
      </c>
      <c r="AC111" s="353"/>
      <c r="AD111" s="352" t="s">
        <v>153</v>
      </c>
      <c r="AE111" s="353"/>
      <c r="AF111" s="352" t="s">
        <v>153</v>
      </c>
      <c r="AG111" s="353"/>
      <c r="AH111" s="352" t="s">
        <v>153</v>
      </c>
      <c r="AI111" s="353"/>
      <c r="AJ111" s="352" t="s">
        <v>153</v>
      </c>
      <c r="AK111" s="353"/>
      <c r="AL111" s="129"/>
      <c r="AM111" s="129"/>
      <c r="AN111" s="129"/>
    </row>
    <row r="112" spans="1:40" ht="15" customHeight="1">
      <c r="A112" s="146" t="s">
        <v>53</v>
      </c>
      <c r="B112" s="354" t="s">
        <v>153</v>
      </c>
      <c r="C112" s="355"/>
      <c r="D112" s="354" t="s">
        <v>153</v>
      </c>
      <c r="E112" s="355"/>
      <c r="F112" s="354" t="s">
        <v>153</v>
      </c>
      <c r="G112" s="355"/>
      <c r="H112" s="354" t="s">
        <v>153</v>
      </c>
      <c r="I112" s="355"/>
      <c r="J112" s="354" t="s">
        <v>153</v>
      </c>
      <c r="K112" s="355"/>
      <c r="L112" s="354" t="s">
        <v>153</v>
      </c>
      <c r="M112" s="355"/>
      <c r="N112" s="354" t="s">
        <v>153</v>
      </c>
      <c r="O112" s="355"/>
      <c r="P112" s="354" t="s">
        <v>153</v>
      </c>
      <c r="Q112" s="355"/>
      <c r="R112" s="354" t="s">
        <v>153</v>
      </c>
      <c r="S112" s="355"/>
      <c r="T112" s="354" t="s">
        <v>153</v>
      </c>
      <c r="U112" s="355"/>
      <c r="V112" s="354" t="s">
        <v>153</v>
      </c>
      <c r="W112" s="355"/>
      <c r="X112" s="354" t="s">
        <v>153</v>
      </c>
      <c r="Y112" s="355"/>
      <c r="Z112" s="354" t="s">
        <v>153</v>
      </c>
      <c r="AA112" s="355"/>
      <c r="AB112" s="354" t="s">
        <v>153</v>
      </c>
      <c r="AC112" s="355"/>
      <c r="AD112" s="354" t="s">
        <v>153</v>
      </c>
      <c r="AE112" s="355"/>
      <c r="AF112" s="354" t="s">
        <v>153</v>
      </c>
      <c r="AG112" s="355"/>
      <c r="AH112" s="354" t="s">
        <v>153</v>
      </c>
      <c r="AI112" s="355"/>
      <c r="AJ112" s="354" t="s">
        <v>153</v>
      </c>
      <c r="AK112" s="355"/>
      <c r="AL112" s="129"/>
      <c r="AM112" s="129"/>
      <c r="AN112" s="129"/>
    </row>
    <row r="113" spans="1:40" ht="17.399999999999999" thickBot="1">
      <c r="A113" s="277" t="s">
        <v>54</v>
      </c>
      <c r="B113" s="356" t="s">
        <v>153</v>
      </c>
      <c r="C113" s="357"/>
      <c r="D113" s="356" t="s">
        <v>153</v>
      </c>
      <c r="E113" s="357"/>
      <c r="F113" s="356" t="s">
        <v>153</v>
      </c>
      <c r="G113" s="357"/>
      <c r="H113" s="356" t="s">
        <v>153</v>
      </c>
      <c r="I113" s="357"/>
      <c r="J113" s="356" t="s">
        <v>153</v>
      </c>
      <c r="K113" s="357"/>
      <c r="L113" s="356" t="s">
        <v>153</v>
      </c>
      <c r="M113" s="357"/>
      <c r="N113" s="356" t="s">
        <v>153</v>
      </c>
      <c r="O113" s="357"/>
      <c r="P113" s="356" t="s">
        <v>153</v>
      </c>
      <c r="Q113" s="357"/>
      <c r="R113" s="356" t="s">
        <v>153</v>
      </c>
      <c r="S113" s="357"/>
      <c r="T113" s="356" t="s">
        <v>153</v>
      </c>
      <c r="U113" s="357"/>
      <c r="V113" s="356" t="s">
        <v>153</v>
      </c>
      <c r="W113" s="357"/>
      <c r="X113" s="356" t="s">
        <v>153</v>
      </c>
      <c r="Y113" s="357"/>
      <c r="Z113" s="356" t="s">
        <v>153</v>
      </c>
      <c r="AA113" s="357"/>
      <c r="AB113" s="356" t="s">
        <v>153</v>
      </c>
      <c r="AC113" s="357"/>
      <c r="AD113" s="356" t="s">
        <v>153</v>
      </c>
      <c r="AE113" s="357"/>
      <c r="AF113" s="356" t="s">
        <v>153</v>
      </c>
      <c r="AG113" s="357"/>
      <c r="AH113" s="356" t="s">
        <v>153</v>
      </c>
      <c r="AI113" s="357"/>
      <c r="AJ113" s="356" t="s">
        <v>153</v>
      </c>
      <c r="AK113" s="357"/>
      <c r="AL113" s="129"/>
      <c r="AM113" s="129"/>
      <c r="AN113" s="129"/>
    </row>
    <row r="114" spans="1:40" ht="15" customHeight="1" thickBot="1">
      <c r="A114" s="148" t="s">
        <v>120</v>
      </c>
      <c r="B114" s="406">
        <v>28319994</v>
      </c>
      <c r="C114" s="360"/>
      <c r="D114" s="358">
        <v>202524128</v>
      </c>
      <c r="E114" s="360"/>
      <c r="F114" s="358">
        <v>230844122</v>
      </c>
      <c r="G114" s="360"/>
      <c r="H114" s="358">
        <v>14011924</v>
      </c>
      <c r="I114" s="360"/>
      <c r="J114" s="358">
        <v>160992834</v>
      </c>
      <c r="K114" s="360"/>
      <c r="L114" s="358">
        <v>175004758</v>
      </c>
      <c r="M114" s="360"/>
      <c r="N114" s="358">
        <v>14038215</v>
      </c>
      <c r="O114" s="360"/>
      <c r="P114" s="358">
        <v>307128957</v>
      </c>
      <c r="Q114" s="360"/>
      <c r="R114" s="358">
        <v>321167172</v>
      </c>
      <c r="S114" s="360"/>
      <c r="T114" s="358">
        <v>3445117</v>
      </c>
      <c r="U114" s="360"/>
      <c r="V114" s="358">
        <v>110667051</v>
      </c>
      <c r="W114" s="360"/>
      <c r="X114" s="358">
        <v>114112168</v>
      </c>
      <c r="Y114" s="360"/>
      <c r="Z114" s="358">
        <v>8069937</v>
      </c>
      <c r="AA114" s="360"/>
      <c r="AB114" s="358">
        <v>113898140</v>
      </c>
      <c r="AC114" s="360"/>
      <c r="AD114" s="358">
        <v>121968077</v>
      </c>
      <c r="AE114" s="360"/>
      <c r="AF114" s="358">
        <v>67885187</v>
      </c>
      <c r="AG114" s="360"/>
      <c r="AH114" s="358">
        <v>895211110</v>
      </c>
      <c r="AI114" s="360"/>
      <c r="AJ114" s="358">
        <v>963096297</v>
      </c>
      <c r="AK114" s="359"/>
      <c r="AL114" s="129"/>
      <c r="AM114" s="129"/>
      <c r="AN114" s="129"/>
    </row>
    <row r="115" spans="1:40" ht="17.399999999999999" thickBot="1">
      <c r="A115" s="136"/>
      <c r="B115" s="137"/>
      <c r="C115" s="137"/>
      <c r="D115" s="137"/>
      <c r="E115" s="137"/>
      <c r="F115" s="137"/>
      <c r="G115" s="136"/>
      <c r="H115" s="137"/>
      <c r="I115" s="136"/>
      <c r="J115" s="137"/>
      <c r="K115" s="136"/>
      <c r="L115" s="137"/>
      <c r="M115" s="137"/>
      <c r="N115" s="137"/>
      <c r="O115" s="136"/>
      <c r="P115" s="137"/>
      <c r="Q115" s="136"/>
      <c r="R115" s="137"/>
      <c r="S115" s="136"/>
      <c r="T115" s="137"/>
      <c r="U115" s="136"/>
      <c r="V115" s="137"/>
      <c r="W115" s="136"/>
      <c r="X115" s="137"/>
      <c r="Y115" s="136"/>
      <c r="Z115" s="137"/>
      <c r="AA115" s="136"/>
      <c r="AB115" s="137"/>
      <c r="AC115" s="136"/>
      <c r="AD115" s="129"/>
      <c r="AE115" s="136"/>
      <c r="AF115" s="137"/>
      <c r="AG115" s="136"/>
      <c r="AH115" s="135"/>
      <c r="AI115" s="136"/>
      <c r="AJ115" s="137"/>
      <c r="AK115" s="136"/>
      <c r="AL115" s="129"/>
      <c r="AM115" s="129"/>
      <c r="AN115" s="129"/>
    </row>
    <row r="116" spans="1:40" ht="15.75" customHeight="1" thickBot="1">
      <c r="A116" s="418" t="s">
        <v>98</v>
      </c>
      <c r="B116" s="309" t="s">
        <v>0</v>
      </c>
      <c r="C116" s="336"/>
      <c r="D116" s="336"/>
      <c r="E116" s="336"/>
      <c r="F116" s="336"/>
      <c r="G116" s="310"/>
      <c r="H116" s="307" t="s">
        <v>1</v>
      </c>
      <c r="I116" s="307"/>
      <c r="J116" s="307"/>
      <c r="K116" s="307"/>
      <c r="L116" s="307"/>
      <c r="M116" s="307"/>
      <c r="N116" s="307" t="s">
        <v>2</v>
      </c>
      <c r="O116" s="307"/>
      <c r="P116" s="307"/>
      <c r="Q116" s="307"/>
      <c r="R116" s="307"/>
      <c r="S116" s="307"/>
      <c r="T116" s="307" t="s">
        <v>3</v>
      </c>
      <c r="U116" s="307"/>
      <c r="V116" s="307"/>
      <c r="W116" s="307"/>
      <c r="X116" s="307"/>
      <c r="Y116" s="307"/>
      <c r="Z116" s="307" t="s">
        <v>4</v>
      </c>
      <c r="AA116" s="307"/>
      <c r="AB116" s="307"/>
      <c r="AC116" s="307"/>
      <c r="AD116" s="307"/>
      <c r="AE116" s="307"/>
      <c r="AF116" s="307" t="s">
        <v>5</v>
      </c>
      <c r="AG116" s="307"/>
      <c r="AH116" s="307"/>
      <c r="AI116" s="307"/>
      <c r="AJ116" s="307"/>
      <c r="AK116" s="307"/>
      <c r="AL116" s="129"/>
      <c r="AM116" s="129"/>
      <c r="AN116" s="129"/>
    </row>
    <row r="117" spans="1:40" ht="40.5" customHeight="1" thickBot="1">
      <c r="A117" s="419"/>
      <c r="B117" s="337" t="s">
        <v>6</v>
      </c>
      <c r="C117" s="338"/>
      <c r="D117" s="337" t="s">
        <v>7</v>
      </c>
      <c r="E117" s="338"/>
      <c r="F117" s="337" t="s">
        <v>8</v>
      </c>
      <c r="G117" s="338"/>
      <c r="H117" s="339" t="s">
        <v>9</v>
      </c>
      <c r="I117" s="339"/>
      <c r="J117" s="339" t="s">
        <v>7</v>
      </c>
      <c r="K117" s="339"/>
      <c r="L117" s="339" t="s">
        <v>8</v>
      </c>
      <c r="M117" s="339"/>
      <c r="N117" s="339" t="s">
        <v>9</v>
      </c>
      <c r="O117" s="339"/>
      <c r="P117" s="339" t="s">
        <v>7</v>
      </c>
      <c r="Q117" s="339"/>
      <c r="R117" s="339" t="s">
        <v>8</v>
      </c>
      <c r="S117" s="339"/>
      <c r="T117" s="339" t="s">
        <v>9</v>
      </c>
      <c r="U117" s="339"/>
      <c r="V117" s="339" t="s">
        <v>7</v>
      </c>
      <c r="W117" s="339"/>
      <c r="X117" s="339" t="s">
        <v>8</v>
      </c>
      <c r="Y117" s="339"/>
      <c r="Z117" s="339" t="s">
        <v>9</v>
      </c>
      <c r="AA117" s="339"/>
      <c r="AB117" s="339" t="s">
        <v>7</v>
      </c>
      <c r="AC117" s="339"/>
      <c r="AD117" s="339" t="s">
        <v>8</v>
      </c>
      <c r="AE117" s="339"/>
      <c r="AF117" s="339" t="s">
        <v>9</v>
      </c>
      <c r="AG117" s="339"/>
      <c r="AH117" s="339" t="s">
        <v>7</v>
      </c>
      <c r="AI117" s="339"/>
      <c r="AJ117" s="339" t="s">
        <v>8</v>
      </c>
      <c r="AK117" s="339"/>
      <c r="AL117" s="129"/>
      <c r="AM117" s="129"/>
      <c r="AN117" s="129"/>
    </row>
    <row r="118" spans="1:40">
      <c r="A118" s="132" t="s">
        <v>43</v>
      </c>
      <c r="B118" s="420">
        <f>IF(OR(B102=""),"",(B102-B70)/B70)</f>
        <v>-1.5666474599572179E-3</v>
      </c>
      <c r="C118" s="421"/>
      <c r="D118" s="420">
        <f>IF(OR(D102=""),"",(D102-D70)/D70)</f>
        <v>2.8741310160959436E-2</v>
      </c>
      <c r="E118" s="421"/>
      <c r="F118" s="420">
        <f t="shared" ref="F118" si="207">IF(OR(F102=""),"",(F102-F70)/F70)</f>
        <v>2.4947852507004091E-2</v>
      </c>
      <c r="G118" s="421"/>
      <c r="H118" s="420">
        <f t="shared" ref="H118" si="208">IF(OR(H102=""),"",(H102-H70)/H70)</f>
        <v>3.416352323985386E-2</v>
      </c>
      <c r="I118" s="421"/>
      <c r="J118" s="420">
        <f t="shared" ref="J118" si="209">IF(OR(J102=""),"",(J102-J70)/J70)</f>
        <v>9.6811271664338661E-3</v>
      </c>
      <c r="K118" s="421"/>
      <c r="L118" s="420">
        <f t="shared" ref="L118" si="210">IF(OR(L102=""),"",(L102-L70)/L70)</f>
        <v>1.1555397231603074E-2</v>
      </c>
      <c r="M118" s="421"/>
      <c r="N118" s="420">
        <f t="shared" ref="N118" si="211">IF(OR(N102=""),"",(N102-N70)/N70)</f>
        <v>4.0226892841702271E-2</v>
      </c>
      <c r="O118" s="421"/>
      <c r="P118" s="420">
        <f t="shared" ref="P118" si="212">IF(OR(P102=""),"",(P102-P70)/P70)</f>
        <v>2.6329446714780776E-2</v>
      </c>
      <c r="Q118" s="421"/>
      <c r="R118" s="420">
        <f t="shared" ref="R118" si="213">IF(OR(R102=""),"",(R102-R70)/R70)</f>
        <v>2.6888316661192461E-2</v>
      </c>
      <c r="S118" s="421"/>
      <c r="T118" s="420">
        <f t="shared" ref="T118" si="214">IF(OR(T102=""),"",(T102-T70)/T70)</f>
        <v>-0.15405635960319269</v>
      </c>
      <c r="U118" s="421"/>
      <c r="V118" s="420">
        <f t="shared" ref="V118" si="215">IF(OR(V102=""),"",(V102-V70)/V70)</f>
        <v>6.1249999328218001E-2</v>
      </c>
      <c r="W118" s="421"/>
      <c r="X118" s="420">
        <f t="shared" ref="X118" si="216">IF(OR(X102=""),"",(X102-X70)/X70)</f>
        <v>5.3567029794059362E-2</v>
      </c>
      <c r="Y118" s="421"/>
      <c r="Z118" s="420">
        <f t="shared" ref="Z118" si="217">IF(OR(Z102=""),"",(Z102-Z70)/Z70)</f>
        <v>-1.9537751063116421E-2</v>
      </c>
      <c r="AA118" s="421"/>
      <c r="AB118" s="420">
        <f t="shared" ref="AB118" si="218">IF(OR(AB102=""),"",(AB102-AB70)/AB70)</f>
        <v>-4.0936649162166841E-2</v>
      </c>
      <c r="AC118" s="421"/>
      <c r="AD118" s="420">
        <f t="shared" ref="AD118" si="219">IF(OR(AD102=""),"",(AD102-AD70)/AD70)</f>
        <v>-3.9561764896674984E-2</v>
      </c>
      <c r="AE118" s="421"/>
      <c r="AF118" s="420">
        <f t="shared" ref="AF118" si="220">IF(OR(AF102=""),"",(AF102-AF70)/AF70)</f>
        <v>2.3958311379493101E-3</v>
      </c>
      <c r="AG118" s="421"/>
      <c r="AH118" s="420">
        <f t="shared" ref="AH118" si="221">IF(OR(AH102=""),"",(AH102-AH70)/AH70)</f>
        <v>1.9262093192036613E-2</v>
      </c>
      <c r="AI118" s="421"/>
      <c r="AJ118" s="420">
        <f t="shared" ref="AJ118" si="222">IF(OR(AJ102=""),"",(AJ102-AJ70)/AJ70)</f>
        <v>1.8088550858261946E-2</v>
      </c>
      <c r="AK118" s="421"/>
      <c r="AL118" s="129"/>
      <c r="AM118" s="129"/>
      <c r="AN118" s="129"/>
    </row>
    <row r="119" spans="1:40">
      <c r="A119" s="133" t="s">
        <v>44</v>
      </c>
      <c r="B119" s="422">
        <f>IF(OR(B103=""),"",(B103-B71)/B71)</f>
        <v>1.403766673637981E-2</v>
      </c>
      <c r="C119" s="423"/>
      <c r="D119" s="422">
        <f t="shared" ref="B119:D129" si="223">IF(OR(D103=""),"",(D103-D71)/D71)</f>
        <v>6.8318834257734676E-2</v>
      </c>
      <c r="E119" s="423"/>
      <c r="F119" s="422">
        <f t="shared" ref="F119" si="224">IF(OR(F103=""),"",(F103-F71)/F71)</f>
        <v>6.1626250521341457E-2</v>
      </c>
      <c r="G119" s="423"/>
      <c r="H119" s="422">
        <f t="shared" ref="H119" si="225">IF(OR(H103=""),"",(H103-H71)/H71)</f>
        <v>7.0377957291441598E-2</v>
      </c>
      <c r="I119" s="423"/>
      <c r="J119" s="422">
        <f t="shared" ref="J119" si="226">IF(OR(J103=""),"",(J103-J71)/J71)</f>
        <v>3.2222712252403016E-2</v>
      </c>
      <c r="K119" s="423"/>
      <c r="L119" s="422">
        <f t="shared" ref="L119" si="227">IF(OR(L103=""),"",(L103-L71)/L71)</f>
        <v>3.5057437076360005E-2</v>
      </c>
      <c r="M119" s="423"/>
      <c r="N119" s="422">
        <f t="shared" ref="N119" si="228">IF(OR(N103=""),"",(N103-N71)/N71)</f>
        <v>5.1162777788571222E-2</v>
      </c>
      <c r="O119" s="423"/>
      <c r="P119" s="422">
        <f t="shared" ref="P119" si="229">IF(OR(P103=""),"",(P103-P71)/P71)</f>
        <v>3.3232310908545781E-2</v>
      </c>
      <c r="Q119" s="423"/>
      <c r="R119" s="422">
        <f t="shared" ref="R119" si="230">IF(OR(R103=""),"",(R103-R71)/R71)</f>
        <v>3.3967537553721998E-2</v>
      </c>
      <c r="S119" s="423"/>
      <c r="T119" s="422">
        <f t="shared" ref="T119" si="231">IF(OR(T103=""),"",(T103-T71)/T71)</f>
        <v>-0.13710388439877449</v>
      </c>
      <c r="U119" s="423"/>
      <c r="V119" s="422">
        <f t="shared" ref="V119" si="232">IF(OR(V103=""),"",(V103-V71)/V71)</f>
        <v>7.7060901549807215E-2</v>
      </c>
      <c r="W119" s="423"/>
      <c r="X119" s="422">
        <f t="shared" ref="X119" si="233">IF(OR(X103=""),"",(X103-X71)/X71)</f>
        <v>6.9235702777127317E-2</v>
      </c>
      <c r="Y119" s="423"/>
      <c r="Z119" s="422">
        <f t="shared" ref="Z119" si="234">IF(OR(Z103=""),"",(Z103-Z71)/Z71)</f>
        <v>1.7460439480505741E-2</v>
      </c>
      <c r="AA119" s="423"/>
      <c r="AB119" s="422">
        <f t="shared" ref="AB119" si="235">IF(OR(AB103=""),"",(AB103-AB71)/AB71)</f>
        <v>-3.1017007576698854E-3</v>
      </c>
      <c r="AC119" s="423"/>
      <c r="AD119" s="422">
        <f t="shared" ref="AD119" si="236">IF(OR(AD103=""),"",(AD103-AD71)/AD71)</f>
        <v>-1.7852402166557875E-3</v>
      </c>
      <c r="AE119" s="423"/>
      <c r="AF119" s="422">
        <f t="shared" ref="AF119" si="237">IF(OR(AF103=""),"",(AF103-AF71)/AF71)</f>
        <v>2.3707195904240946E-2</v>
      </c>
      <c r="AG119" s="423"/>
      <c r="AH119" s="422">
        <f t="shared" ref="AH119" si="238">IF(OR(AH103=""),"",(AH103-AH71)/AH71)</f>
        <v>4.1314452116557251E-2</v>
      </c>
      <c r="AI119" s="423"/>
      <c r="AJ119" s="422">
        <f t="shared" ref="AJ119" si="239">IF(OR(AJ103=""),"",(AJ103-AJ71)/AJ71)</f>
        <v>4.0099259001394667E-2</v>
      </c>
      <c r="AK119" s="423"/>
      <c r="AL119" s="129"/>
      <c r="AM119" s="129"/>
      <c r="AN119" s="129"/>
    </row>
    <row r="120" spans="1:40">
      <c r="A120" s="132" t="s">
        <v>45</v>
      </c>
      <c r="B120" s="424">
        <f t="shared" si="223"/>
        <v>1.2662893339162302E-2</v>
      </c>
      <c r="C120" s="425"/>
      <c r="D120" s="424">
        <f t="shared" si="223"/>
        <v>4.4450660014845371E-2</v>
      </c>
      <c r="E120" s="425"/>
      <c r="F120" s="424">
        <f t="shared" ref="F120" si="240">IF(OR(F104=""),"",(F104-F72)/F72)</f>
        <v>4.0279548705524394E-2</v>
      </c>
      <c r="G120" s="425"/>
      <c r="H120" s="424">
        <f t="shared" ref="H120" si="241">IF(OR(H104=""),"",(H104-H72)/H72)</f>
        <v>9.465050780881025E-2</v>
      </c>
      <c r="I120" s="425"/>
      <c r="J120" s="424">
        <f t="shared" ref="J120" si="242">IF(OR(J104=""),"",(J104-J72)/J72)</f>
        <v>2.1614461469794819E-2</v>
      </c>
      <c r="K120" s="425"/>
      <c r="L120" s="424">
        <f t="shared" ref="L120" si="243">IF(OR(L104=""),"",(L104-L72)/L72)</f>
        <v>2.7414869671447586E-2</v>
      </c>
      <c r="M120" s="425"/>
      <c r="N120" s="424">
        <f t="shared" ref="N120" si="244">IF(OR(N104=""),"",(N104-N72)/N72)</f>
        <v>7.1571727878271402E-2</v>
      </c>
      <c r="O120" s="425"/>
      <c r="P120" s="424">
        <f t="shared" ref="P120" si="245">IF(OR(P104=""),"",(P104-P72)/P72)</f>
        <v>3.3407150783207953E-2</v>
      </c>
      <c r="Q120" s="425"/>
      <c r="R120" s="424">
        <f t="shared" ref="R120" si="246">IF(OR(R104=""),"",(R104-R72)/R72)</f>
        <v>3.519748170470699E-2</v>
      </c>
      <c r="S120" s="425"/>
      <c r="T120" s="424">
        <f t="shared" ref="T120" si="247">IF(OR(T104=""),"",(T104-T72)/T72)</f>
        <v>-9.6268791247792376E-2</v>
      </c>
      <c r="U120" s="425"/>
      <c r="V120" s="424">
        <f t="shared" ref="V120" si="248">IF(OR(V104=""),"",(V104-V72)/V72)</f>
        <v>4.9324046704784866E-2</v>
      </c>
      <c r="W120" s="425"/>
      <c r="X120" s="424">
        <f t="shared" ref="X120" si="249">IF(OR(X104=""),"",(X104-X72)/X72)</f>
        <v>4.3888456574554577E-2</v>
      </c>
      <c r="Y120" s="425"/>
      <c r="Z120" s="424">
        <f t="shared" ref="Z120" si="250">IF(OR(Z104=""),"",(Z104-Z72)/Z72)</f>
        <v>5.8848256463476183E-2</v>
      </c>
      <c r="AA120" s="425"/>
      <c r="AB120" s="424">
        <f t="shared" ref="AB120" si="251">IF(OR(AB104=""),"",(AB104-AB72)/AB72)</f>
        <v>8.9945237689089946E-3</v>
      </c>
      <c r="AC120" s="425"/>
      <c r="AD120" s="424">
        <f t="shared" ref="AD120" si="252">IF(OR(AD104=""),"",(AD104-AD72)/AD72)</f>
        <v>1.2274897610846283E-2</v>
      </c>
      <c r="AE120" s="425"/>
      <c r="AF120" s="424">
        <f t="shared" ref="AF120" si="253">IF(OR(AF104=""),"",(AF104-AF72)/AF72)</f>
        <v>4.0055839946074978E-2</v>
      </c>
      <c r="AG120" s="425"/>
      <c r="AH120" s="424">
        <f t="shared" ref="AH120" si="254">IF(OR(AH104=""),"",(AH104-AH72)/AH72)</f>
        <v>3.2435703320886182E-2</v>
      </c>
      <c r="AI120" s="425"/>
      <c r="AJ120" s="424">
        <f t="shared" ref="AJ120" si="255">IF(OR(AJ104=""),"",(AJ104-AJ72)/AJ72)</f>
        <v>3.3002437912959662E-2</v>
      </c>
      <c r="AK120" s="425"/>
      <c r="AL120" s="129"/>
      <c r="AM120" s="129"/>
      <c r="AN120" s="129"/>
    </row>
    <row r="121" spans="1:40">
      <c r="A121" s="133" t="s">
        <v>46</v>
      </c>
      <c r="B121" s="422" t="str">
        <f t="shared" si="223"/>
        <v/>
      </c>
      <c r="C121" s="423"/>
      <c r="D121" s="422" t="str">
        <f t="shared" si="223"/>
        <v/>
      </c>
      <c r="E121" s="423"/>
      <c r="F121" s="422" t="str">
        <f t="shared" ref="F121" si="256">IF(OR(F105=""),"",(F105-F73)/F73)</f>
        <v/>
      </c>
      <c r="G121" s="423"/>
      <c r="H121" s="422" t="str">
        <f t="shared" ref="H121" si="257">IF(OR(H105=""),"",(H105-H73)/H73)</f>
        <v/>
      </c>
      <c r="I121" s="423"/>
      <c r="J121" s="422" t="str">
        <f t="shared" ref="J121" si="258">IF(OR(J105=""),"",(J105-J73)/J73)</f>
        <v/>
      </c>
      <c r="K121" s="423"/>
      <c r="L121" s="422" t="str">
        <f t="shared" ref="L121" si="259">IF(OR(L105=""),"",(L105-L73)/L73)</f>
        <v/>
      </c>
      <c r="M121" s="423"/>
      <c r="N121" s="422" t="str">
        <f t="shared" ref="N121" si="260">IF(OR(N105=""),"",(N105-N73)/N73)</f>
        <v/>
      </c>
      <c r="O121" s="423"/>
      <c r="P121" s="422" t="str">
        <f t="shared" ref="P121" si="261">IF(OR(P105=""),"",(P105-P73)/P73)</f>
        <v/>
      </c>
      <c r="Q121" s="423"/>
      <c r="R121" s="422" t="str">
        <f t="shared" ref="R121" si="262">IF(OR(R105=""),"",(R105-R73)/R73)</f>
        <v/>
      </c>
      <c r="S121" s="423"/>
      <c r="T121" s="422" t="str">
        <f t="shared" ref="T121" si="263">IF(OR(T105=""),"",(T105-T73)/T73)</f>
        <v/>
      </c>
      <c r="U121" s="423"/>
      <c r="V121" s="422" t="str">
        <f t="shared" ref="V121" si="264">IF(OR(V105=""),"",(V105-V73)/V73)</f>
        <v/>
      </c>
      <c r="W121" s="423"/>
      <c r="X121" s="422" t="str">
        <f t="shared" ref="X121" si="265">IF(OR(X105=""),"",(X105-X73)/X73)</f>
        <v/>
      </c>
      <c r="Y121" s="423"/>
      <c r="Z121" s="422" t="str">
        <f t="shared" ref="Z121" si="266">IF(OR(Z105=""),"",(Z105-Z73)/Z73)</f>
        <v/>
      </c>
      <c r="AA121" s="423"/>
      <c r="AB121" s="422" t="str">
        <f t="shared" ref="AB121" si="267">IF(OR(AB105=""),"",(AB105-AB73)/AB73)</f>
        <v/>
      </c>
      <c r="AC121" s="423"/>
      <c r="AD121" s="422" t="str">
        <f t="shared" ref="AD121" si="268">IF(OR(AD105=""),"",(AD105-AD73)/AD73)</f>
        <v/>
      </c>
      <c r="AE121" s="423"/>
      <c r="AF121" s="422" t="str">
        <f t="shared" ref="AF121" si="269">IF(OR(AF105=""),"",(AF105-AF73)/AF73)</f>
        <v/>
      </c>
      <c r="AG121" s="423"/>
      <c r="AH121" s="422" t="str">
        <f t="shared" ref="AH121" si="270">IF(OR(AH105=""),"",(AH105-AH73)/AH73)</f>
        <v/>
      </c>
      <c r="AI121" s="423"/>
      <c r="AJ121" s="422" t="str">
        <f t="shared" ref="AJ121" si="271">IF(OR(AJ105=""),"",(AJ105-AJ73)/AJ73)</f>
        <v/>
      </c>
      <c r="AK121" s="423"/>
      <c r="AL121" s="129"/>
      <c r="AM121" s="129"/>
      <c r="AN121" s="129"/>
    </row>
    <row r="122" spans="1:40" s="128" customFormat="1">
      <c r="A122" s="138" t="s">
        <v>47</v>
      </c>
      <c r="B122" s="426" t="str">
        <f t="shared" si="223"/>
        <v/>
      </c>
      <c r="C122" s="427"/>
      <c r="D122" s="426" t="str">
        <f t="shared" si="223"/>
        <v/>
      </c>
      <c r="E122" s="427"/>
      <c r="F122" s="426" t="str">
        <f t="shared" ref="F122" si="272">IF(OR(F106=""),"",(F106-F74)/F74)</f>
        <v/>
      </c>
      <c r="G122" s="427"/>
      <c r="H122" s="426" t="str">
        <f t="shared" ref="H122" si="273">IF(OR(H106=""),"",(H106-H74)/H74)</f>
        <v/>
      </c>
      <c r="I122" s="427"/>
      <c r="J122" s="426" t="str">
        <f t="shared" ref="J122" si="274">IF(OR(J106=""),"",(J106-J74)/J74)</f>
        <v/>
      </c>
      <c r="K122" s="427"/>
      <c r="L122" s="426" t="str">
        <f t="shared" ref="L122" si="275">IF(OR(L106=""),"",(L106-L74)/L74)</f>
        <v/>
      </c>
      <c r="M122" s="427"/>
      <c r="N122" s="426" t="str">
        <f t="shared" ref="N122" si="276">IF(OR(N106=""),"",(N106-N74)/N74)</f>
        <v/>
      </c>
      <c r="O122" s="427"/>
      <c r="P122" s="426" t="str">
        <f t="shared" ref="P122" si="277">IF(OR(P106=""),"",(P106-P74)/P74)</f>
        <v/>
      </c>
      <c r="Q122" s="427"/>
      <c r="R122" s="426" t="str">
        <f t="shared" ref="R122" si="278">IF(OR(R106=""),"",(R106-R74)/R74)</f>
        <v/>
      </c>
      <c r="S122" s="427"/>
      <c r="T122" s="426" t="str">
        <f t="shared" ref="T122" si="279">IF(OR(T106=""),"",(T106-T74)/T74)</f>
        <v/>
      </c>
      <c r="U122" s="427"/>
      <c r="V122" s="426" t="str">
        <f t="shared" ref="V122" si="280">IF(OR(V106=""),"",(V106-V74)/V74)</f>
        <v/>
      </c>
      <c r="W122" s="427"/>
      <c r="X122" s="426" t="str">
        <f t="shared" ref="X122" si="281">IF(OR(X106=""),"",(X106-X74)/X74)</f>
        <v/>
      </c>
      <c r="Y122" s="427"/>
      <c r="Z122" s="426" t="str">
        <f t="shared" ref="Z122" si="282">IF(OR(Z106=""),"",(Z106-Z74)/Z74)</f>
        <v/>
      </c>
      <c r="AA122" s="427"/>
      <c r="AB122" s="426" t="str">
        <f t="shared" ref="AB122" si="283">IF(OR(AB106=""),"",(AB106-AB74)/AB74)</f>
        <v/>
      </c>
      <c r="AC122" s="427"/>
      <c r="AD122" s="426" t="str">
        <f t="shared" ref="AD122" si="284">IF(OR(AD106=""),"",(AD106-AD74)/AD74)</f>
        <v/>
      </c>
      <c r="AE122" s="427"/>
      <c r="AF122" s="426" t="str">
        <f t="shared" ref="AF122" si="285">IF(OR(AF106=""),"",(AF106-AF74)/AF74)</f>
        <v/>
      </c>
      <c r="AG122" s="427"/>
      <c r="AH122" s="426" t="str">
        <f t="shared" ref="AH122" si="286">IF(OR(AH106=""),"",(AH106-AH74)/AH74)</f>
        <v/>
      </c>
      <c r="AI122" s="427"/>
      <c r="AJ122" s="426" t="str">
        <f t="shared" ref="AJ122" si="287">IF(OR(AJ106=""),"",(AJ106-AJ74)/AJ74)</f>
        <v/>
      </c>
      <c r="AK122" s="427"/>
      <c r="AL122" s="127"/>
      <c r="AM122" s="127"/>
      <c r="AN122" s="127"/>
    </row>
    <row r="123" spans="1:40">
      <c r="A123" s="133" t="s">
        <v>48</v>
      </c>
      <c r="B123" s="422" t="str">
        <f t="shared" si="223"/>
        <v/>
      </c>
      <c r="C123" s="423"/>
      <c r="D123" s="422" t="str">
        <f t="shared" si="223"/>
        <v/>
      </c>
      <c r="E123" s="423"/>
      <c r="F123" s="422" t="str">
        <f t="shared" ref="F123" si="288">IF(OR(F107=""),"",(F107-F75)/F75)</f>
        <v/>
      </c>
      <c r="G123" s="423"/>
      <c r="H123" s="422" t="str">
        <f t="shared" ref="H123" si="289">IF(OR(H107=""),"",(H107-H75)/H75)</f>
        <v/>
      </c>
      <c r="I123" s="423"/>
      <c r="J123" s="422" t="str">
        <f t="shared" ref="J123" si="290">IF(OR(J107=""),"",(J107-J75)/J75)</f>
        <v/>
      </c>
      <c r="K123" s="423"/>
      <c r="L123" s="422" t="str">
        <f t="shared" ref="L123" si="291">IF(OR(L107=""),"",(L107-L75)/L75)</f>
        <v/>
      </c>
      <c r="M123" s="423"/>
      <c r="N123" s="422" t="str">
        <f t="shared" ref="N123" si="292">IF(OR(N107=""),"",(N107-N75)/N75)</f>
        <v/>
      </c>
      <c r="O123" s="423"/>
      <c r="P123" s="422" t="str">
        <f t="shared" ref="P123" si="293">IF(OR(P107=""),"",(P107-P75)/P75)</f>
        <v/>
      </c>
      <c r="Q123" s="423"/>
      <c r="R123" s="422" t="str">
        <f t="shared" ref="R123" si="294">IF(OR(R107=""),"",(R107-R75)/R75)</f>
        <v/>
      </c>
      <c r="S123" s="423"/>
      <c r="T123" s="422" t="str">
        <f t="shared" ref="T123" si="295">IF(OR(T107=""),"",(T107-T75)/T75)</f>
        <v/>
      </c>
      <c r="U123" s="423"/>
      <c r="V123" s="422" t="str">
        <f t="shared" ref="V123" si="296">IF(OR(V107=""),"",(V107-V75)/V75)</f>
        <v/>
      </c>
      <c r="W123" s="423"/>
      <c r="X123" s="422" t="str">
        <f t="shared" ref="X123" si="297">IF(OR(X107=""),"",(X107-X75)/X75)</f>
        <v/>
      </c>
      <c r="Y123" s="423"/>
      <c r="Z123" s="422" t="str">
        <f t="shared" ref="Z123" si="298">IF(OR(Z107=""),"",(Z107-Z75)/Z75)</f>
        <v/>
      </c>
      <c r="AA123" s="423"/>
      <c r="AB123" s="422" t="str">
        <f t="shared" ref="AB123" si="299">IF(OR(AB107=""),"",(AB107-AB75)/AB75)</f>
        <v/>
      </c>
      <c r="AC123" s="423"/>
      <c r="AD123" s="422" t="str">
        <f t="shared" ref="AD123" si="300">IF(OR(AD107=""),"",(AD107-AD75)/AD75)</f>
        <v/>
      </c>
      <c r="AE123" s="423"/>
      <c r="AF123" s="422" t="str">
        <f t="shared" ref="AF123" si="301">IF(OR(AF107=""),"",(AF107-AF75)/AF75)</f>
        <v/>
      </c>
      <c r="AG123" s="423"/>
      <c r="AH123" s="422" t="str">
        <f t="shared" ref="AH123" si="302">IF(OR(AH107=""),"",(AH107-AH75)/AH75)</f>
        <v/>
      </c>
      <c r="AI123" s="423"/>
      <c r="AJ123" s="422" t="str">
        <f t="shared" ref="AJ123" si="303">IF(OR(AJ107=""),"",(AJ107-AJ75)/AJ75)</f>
        <v/>
      </c>
      <c r="AK123" s="423"/>
      <c r="AL123" s="129"/>
      <c r="AM123" s="129"/>
      <c r="AN123" s="129"/>
    </row>
    <row r="124" spans="1:40" s="128" customFormat="1">
      <c r="A124" s="138" t="s">
        <v>49</v>
      </c>
      <c r="B124" s="426" t="str">
        <f t="shared" si="223"/>
        <v/>
      </c>
      <c r="C124" s="427"/>
      <c r="D124" s="426" t="str">
        <f t="shared" si="223"/>
        <v/>
      </c>
      <c r="E124" s="427"/>
      <c r="F124" s="426" t="str">
        <f t="shared" ref="F124" si="304">IF(OR(F108=""),"",(F108-F76)/F76)</f>
        <v/>
      </c>
      <c r="G124" s="427"/>
      <c r="H124" s="426" t="str">
        <f t="shared" ref="H124" si="305">IF(OR(H108=""),"",(H108-H76)/H76)</f>
        <v/>
      </c>
      <c r="I124" s="427"/>
      <c r="J124" s="426" t="str">
        <f t="shared" ref="J124" si="306">IF(OR(J108=""),"",(J108-J76)/J76)</f>
        <v/>
      </c>
      <c r="K124" s="427"/>
      <c r="L124" s="426" t="str">
        <f t="shared" ref="L124" si="307">IF(OR(L108=""),"",(L108-L76)/L76)</f>
        <v/>
      </c>
      <c r="M124" s="427"/>
      <c r="N124" s="426" t="str">
        <f t="shared" ref="N124" si="308">IF(OR(N108=""),"",(N108-N76)/N76)</f>
        <v/>
      </c>
      <c r="O124" s="427"/>
      <c r="P124" s="426" t="str">
        <f t="shared" ref="P124" si="309">IF(OR(P108=""),"",(P108-P76)/P76)</f>
        <v/>
      </c>
      <c r="Q124" s="427"/>
      <c r="R124" s="426" t="str">
        <f t="shared" ref="R124" si="310">IF(OR(R108=""),"",(R108-R76)/R76)</f>
        <v/>
      </c>
      <c r="S124" s="427"/>
      <c r="T124" s="426" t="str">
        <f t="shared" ref="T124" si="311">IF(OR(T108=""),"",(T108-T76)/T76)</f>
        <v/>
      </c>
      <c r="U124" s="427"/>
      <c r="V124" s="426" t="str">
        <f t="shared" ref="V124" si="312">IF(OR(V108=""),"",(V108-V76)/V76)</f>
        <v/>
      </c>
      <c r="W124" s="427"/>
      <c r="X124" s="426" t="str">
        <f t="shared" ref="X124" si="313">IF(OR(X108=""),"",(X108-X76)/X76)</f>
        <v/>
      </c>
      <c r="Y124" s="427"/>
      <c r="Z124" s="426" t="str">
        <f t="shared" ref="Z124" si="314">IF(OR(Z108=""),"",(Z108-Z76)/Z76)</f>
        <v/>
      </c>
      <c r="AA124" s="427"/>
      <c r="AB124" s="426" t="str">
        <f t="shared" ref="AB124" si="315">IF(OR(AB108=""),"",(AB108-AB76)/AB76)</f>
        <v/>
      </c>
      <c r="AC124" s="427"/>
      <c r="AD124" s="426" t="str">
        <f t="shared" ref="AD124" si="316">IF(OR(AD108=""),"",(AD108-AD76)/AD76)</f>
        <v/>
      </c>
      <c r="AE124" s="427"/>
      <c r="AF124" s="426" t="str">
        <f t="shared" ref="AF124" si="317">IF(OR(AF108=""),"",(AF108-AF76)/AF76)</f>
        <v/>
      </c>
      <c r="AG124" s="427"/>
      <c r="AH124" s="426" t="str">
        <f t="shared" ref="AH124" si="318">IF(OR(AH108=""),"",(AH108-AH76)/AH76)</f>
        <v/>
      </c>
      <c r="AI124" s="427"/>
      <c r="AJ124" s="426" t="str">
        <f t="shared" ref="AJ124" si="319">IF(OR(AJ108=""),"",(AJ108-AJ76)/AJ76)</f>
        <v/>
      </c>
      <c r="AK124" s="427"/>
      <c r="AL124" s="127"/>
      <c r="AM124" s="127"/>
      <c r="AN124" s="127"/>
    </row>
    <row r="125" spans="1:40">
      <c r="A125" s="133" t="s">
        <v>50</v>
      </c>
      <c r="B125" s="422" t="str">
        <f t="shared" si="223"/>
        <v/>
      </c>
      <c r="C125" s="423"/>
      <c r="D125" s="422" t="str">
        <f t="shared" si="223"/>
        <v/>
      </c>
      <c r="E125" s="423"/>
      <c r="F125" s="422" t="str">
        <f t="shared" ref="F125" si="320">IF(OR(F109=""),"",(F109-F77)/F77)</f>
        <v/>
      </c>
      <c r="G125" s="423"/>
      <c r="H125" s="422" t="str">
        <f t="shared" ref="H125" si="321">IF(OR(H109=""),"",(H109-H77)/H77)</f>
        <v/>
      </c>
      <c r="I125" s="423"/>
      <c r="J125" s="422" t="str">
        <f t="shared" ref="J125" si="322">IF(OR(J109=""),"",(J109-J77)/J77)</f>
        <v/>
      </c>
      <c r="K125" s="423"/>
      <c r="L125" s="422" t="str">
        <f t="shared" ref="L125" si="323">IF(OR(L109=""),"",(L109-L77)/L77)</f>
        <v/>
      </c>
      <c r="M125" s="423"/>
      <c r="N125" s="422" t="str">
        <f t="shared" ref="N125" si="324">IF(OR(N109=""),"",(N109-N77)/N77)</f>
        <v/>
      </c>
      <c r="O125" s="423"/>
      <c r="P125" s="422" t="str">
        <f t="shared" ref="P125" si="325">IF(OR(P109=""),"",(P109-P77)/P77)</f>
        <v/>
      </c>
      <c r="Q125" s="423"/>
      <c r="R125" s="422" t="str">
        <f t="shared" ref="R125" si="326">IF(OR(R109=""),"",(R109-R77)/R77)</f>
        <v/>
      </c>
      <c r="S125" s="423"/>
      <c r="T125" s="422" t="str">
        <f t="shared" ref="T125" si="327">IF(OR(T109=""),"",(T109-T77)/T77)</f>
        <v/>
      </c>
      <c r="U125" s="423"/>
      <c r="V125" s="422" t="str">
        <f t="shared" ref="V125" si="328">IF(OR(V109=""),"",(V109-V77)/V77)</f>
        <v/>
      </c>
      <c r="W125" s="423"/>
      <c r="X125" s="422" t="str">
        <f t="shared" ref="X125" si="329">IF(OR(X109=""),"",(X109-X77)/X77)</f>
        <v/>
      </c>
      <c r="Y125" s="423"/>
      <c r="Z125" s="422" t="str">
        <f t="shared" ref="Z125" si="330">IF(OR(Z109=""),"",(Z109-Z77)/Z77)</f>
        <v/>
      </c>
      <c r="AA125" s="423"/>
      <c r="AB125" s="422" t="str">
        <f t="shared" ref="AB125" si="331">IF(OR(AB109=""),"",(AB109-AB77)/AB77)</f>
        <v/>
      </c>
      <c r="AC125" s="423"/>
      <c r="AD125" s="422" t="str">
        <f t="shared" ref="AD125" si="332">IF(OR(AD109=""),"",(AD109-AD77)/AD77)</f>
        <v/>
      </c>
      <c r="AE125" s="423"/>
      <c r="AF125" s="422" t="str">
        <f t="shared" ref="AF125" si="333">IF(OR(AF109=""),"",(AF109-AF77)/AF77)</f>
        <v/>
      </c>
      <c r="AG125" s="423"/>
      <c r="AH125" s="422" t="str">
        <f t="shared" ref="AH125" si="334">IF(OR(AH109=""),"",(AH109-AH77)/AH77)</f>
        <v/>
      </c>
      <c r="AI125" s="423"/>
      <c r="AJ125" s="422" t="str">
        <f t="shared" ref="AJ125" si="335">IF(OR(AJ109=""),"",(AJ109-AJ77)/AJ77)</f>
        <v/>
      </c>
      <c r="AK125" s="423"/>
      <c r="AL125" s="129"/>
      <c r="AM125" s="129"/>
      <c r="AN125" s="129"/>
    </row>
    <row r="126" spans="1:40" s="128" customFormat="1">
      <c r="A126" s="138" t="s">
        <v>51</v>
      </c>
      <c r="B126" s="426" t="str">
        <f t="shared" si="223"/>
        <v/>
      </c>
      <c r="C126" s="427"/>
      <c r="D126" s="426" t="str">
        <f t="shared" si="223"/>
        <v/>
      </c>
      <c r="E126" s="427"/>
      <c r="F126" s="426" t="str">
        <f t="shared" ref="F126" si="336">IF(OR(F110=""),"",(F110-F78)/F78)</f>
        <v/>
      </c>
      <c r="G126" s="427"/>
      <c r="H126" s="426" t="str">
        <f t="shared" ref="H126" si="337">IF(OR(H110=""),"",(H110-H78)/H78)</f>
        <v/>
      </c>
      <c r="I126" s="427"/>
      <c r="J126" s="426" t="str">
        <f t="shared" ref="J126" si="338">IF(OR(J110=""),"",(J110-J78)/J78)</f>
        <v/>
      </c>
      <c r="K126" s="427"/>
      <c r="L126" s="426" t="str">
        <f t="shared" ref="L126" si="339">IF(OR(L110=""),"",(L110-L78)/L78)</f>
        <v/>
      </c>
      <c r="M126" s="427"/>
      <c r="N126" s="426" t="str">
        <f t="shared" ref="N126" si="340">IF(OR(N110=""),"",(N110-N78)/N78)</f>
        <v/>
      </c>
      <c r="O126" s="427"/>
      <c r="P126" s="426" t="str">
        <f t="shared" ref="P126" si="341">IF(OR(P110=""),"",(P110-P78)/P78)</f>
        <v/>
      </c>
      <c r="Q126" s="427"/>
      <c r="R126" s="426" t="str">
        <f t="shared" ref="R126" si="342">IF(OR(R110=""),"",(R110-R78)/R78)</f>
        <v/>
      </c>
      <c r="S126" s="427"/>
      <c r="T126" s="426" t="str">
        <f t="shared" ref="T126" si="343">IF(OR(T110=""),"",(T110-T78)/T78)</f>
        <v/>
      </c>
      <c r="U126" s="427"/>
      <c r="V126" s="426" t="str">
        <f t="shared" ref="V126" si="344">IF(OR(V110=""),"",(V110-V78)/V78)</f>
        <v/>
      </c>
      <c r="W126" s="427"/>
      <c r="X126" s="426" t="str">
        <f t="shared" ref="X126" si="345">IF(OR(X110=""),"",(X110-X78)/X78)</f>
        <v/>
      </c>
      <c r="Y126" s="427"/>
      <c r="Z126" s="426" t="str">
        <f t="shared" ref="Z126" si="346">IF(OR(Z110=""),"",(Z110-Z78)/Z78)</f>
        <v/>
      </c>
      <c r="AA126" s="427"/>
      <c r="AB126" s="426" t="str">
        <f t="shared" ref="AB126" si="347">IF(OR(AB110=""),"",(AB110-AB78)/AB78)</f>
        <v/>
      </c>
      <c r="AC126" s="427"/>
      <c r="AD126" s="426" t="str">
        <f t="shared" ref="AD126" si="348">IF(OR(AD110=""),"",(AD110-AD78)/AD78)</f>
        <v/>
      </c>
      <c r="AE126" s="427"/>
      <c r="AF126" s="426" t="str">
        <f t="shared" ref="AF126" si="349">IF(OR(AF110=""),"",(AF110-AF78)/AF78)</f>
        <v/>
      </c>
      <c r="AG126" s="427"/>
      <c r="AH126" s="426" t="str">
        <f t="shared" ref="AH126" si="350">IF(OR(AH110=""),"",(AH110-AH78)/AH78)</f>
        <v/>
      </c>
      <c r="AI126" s="427"/>
      <c r="AJ126" s="426" t="str">
        <f t="shared" ref="AJ126" si="351">IF(OR(AJ110=""),"",(AJ110-AJ78)/AJ78)</f>
        <v/>
      </c>
      <c r="AK126" s="427"/>
      <c r="AL126" s="127"/>
      <c r="AM126" s="127"/>
      <c r="AN126" s="127"/>
    </row>
    <row r="127" spans="1:40">
      <c r="A127" s="133" t="s">
        <v>52</v>
      </c>
      <c r="B127" s="422" t="str">
        <f t="shared" si="223"/>
        <v/>
      </c>
      <c r="C127" s="423"/>
      <c r="D127" s="422" t="str">
        <f t="shared" si="223"/>
        <v/>
      </c>
      <c r="E127" s="423"/>
      <c r="F127" s="422" t="str">
        <f t="shared" ref="F127" si="352">IF(OR(F111=""),"",(F111-F79)/F79)</f>
        <v/>
      </c>
      <c r="G127" s="423"/>
      <c r="H127" s="422" t="str">
        <f t="shared" ref="H127" si="353">IF(OR(H111=""),"",(H111-H79)/H79)</f>
        <v/>
      </c>
      <c r="I127" s="423"/>
      <c r="J127" s="422" t="str">
        <f t="shared" ref="J127" si="354">IF(OR(J111=""),"",(J111-J79)/J79)</f>
        <v/>
      </c>
      <c r="K127" s="423"/>
      <c r="L127" s="422" t="str">
        <f t="shared" ref="L127" si="355">IF(OR(L111=""),"",(L111-L79)/L79)</f>
        <v/>
      </c>
      <c r="M127" s="423"/>
      <c r="N127" s="422" t="str">
        <f t="shared" ref="N127" si="356">IF(OR(N111=""),"",(N111-N79)/N79)</f>
        <v/>
      </c>
      <c r="O127" s="423"/>
      <c r="P127" s="422" t="str">
        <f t="shared" ref="P127" si="357">IF(OR(P111=""),"",(P111-P79)/P79)</f>
        <v/>
      </c>
      <c r="Q127" s="423"/>
      <c r="R127" s="422" t="str">
        <f t="shared" ref="R127" si="358">IF(OR(R111=""),"",(R111-R79)/R79)</f>
        <v/>
      </c>
      <c r="S127" s="423"/>
      <c r="T127" s="422" t="str">
        <f t="shared" ref="T127" si="359">IF(OR(T111=""),"",(T111-T79)/T79)</f>
        <v/>
      </c>
      <c r="U127" s="423"/>
      <c r="V127" s="422" t="str">
        <f t="shared" ref="V127" si="360">IF(OR(V111=""),"",(V111-V79)/V79)</f>
        <v/>
      </c>
      <c r="W127" s="423"/>
      <c r="X127" s="422" t="str">
        <f t="shared" ref="X127" si="361">IF(OR(X111=""),"",(X111-X79)/X79)</f>
        <v/>
      </c>
      <c r="Y127" s="423"/>
      <c r="Z127" s="422" t="str">
        <f t="shared" ref="Z127" si="362">IF(OR(Z111=""),"",(Z111-Z79)/Z79)</f>
        <v/>
      </c>
      <c r="AA127" s="423"/>
      <c r="AB127" s="422" t="str">
        <f t="shared" ref="AB127" si="363">IF(OR(AB111=""),"",(AB111-AB79)/AB79)</f>
        <v/>
      </c>
      <c r="AC127" s="423"/>
      <c r="AD127" s="422" t="str">
        <f t="shared" ref="AD127" si="364">IF(OR(AD111=""),"",(AD111-AD79)/AD79)</f>
        <v/>
      </c>
      <c r="AE127" s="423"/>
      <c r="AF127" s="422" t="str">
        <f t="shared" ref="AF127" si="365">IF(OR(AF111=""),"",(AF111-AF79)/AF79)</f>
        <v/>
      </c>
      <c r="AG127" s="423"/>
      <c r="AH127" s="422" t="str">
        <f t="shared" ref="AH127" si="366">IF(OR(AH111=""),"",(AH111-AH79)/AH79)</f>
        <v/>
      </c>
      <c r="AI127" s="423"/>
      <c r="AJ127" s="422" t="str">
        <f t="shared" ref="AJ127" si="367">IF(OR(AJ111=""),"",(AJ111-AJ79)/AJ79)</f>
        <v/>
      </c>
      <c r="AK127" s="423"/>
      <c r="AL127" s="129"/>
      <c r="AM127" s="129"/>
      <c r="AN127" s="129"/>
    </row>
    <row r="128" spans="1:40" s="128" customFormat="1">
      <c r="A128" s="138" t="s">
        <v>53</v>
      </c>
      <c r="B128" s="426" t="str">
        <f t="shared" si="223"/>
        <v/>
      </c>
      <c r="C128" s="427"/>
      <c r="D128" s="426" t="str">
        <f t="shared" si="223"/>
        <v/>
      </c>
      <c r="E128" s="427"/>
      <c r="F128" s="426" t="str">
        <f t="shared" ref="F128" si="368">IF(OR(F112=""),"",(F112-F80)/F80)</f>
        <v/>
      </c>
      <c r="G128" s="427"/>
      <c r="H128" s="426" t="str">
        <f t="shared" ref="H128" si="369">IF(OR(H112=""),"",(H112-H80)/H80)</f>
        <v/>
      </c>
      <c r="I128" s="427"/>
      <c r="J128" s="426" t="str">
        <f t="shared" ref="J128" si="370">IF(OR(J112=""),"",(J112-J80)/J80)</f>
        <v/>
      </c>
      <c r="K128" s="427"/>
      <c r="L128" s="426" t="str">
        <f t="shared" ref="L128" si="371">IF(OR(L112=""),"",(L112-L80)/L80)</f>
        <v/>
      </c>
      <c r="M128" s="427"/>
      <c r="N128" s="426" t="str">
        <f t="shared" ref="N128" si="372">IF(OR(N112=""),"",(N112-N80)/N80)</f>
        <v/>
      </c>
      <c r="O128" s="427"/>
      <c r="P128" s="426" t="str">
        <f t="shared" ref="P128" si="373">IF(OR(P112=""),"",(P112-P80)/P80)</f>
        <v/>
      </c>
      <c r="Q128" s="427"/>
      <c r="R128" s="426" t="str">
        <f t="shared" ref="R128" si="374">IF(OR(R112=""),"",(R112-R80)/R80)</f>
        <v/>
      </c>
      <c r="S128" s="427"/>
      <c r="T128" s="426" t="str">
        <f t="shared" ref="T128" si="375">IF(OR(T112=""),"",(T112-T80)/T80)</f>
        <v/>
      </c>
      <c r="U128" s="427"/>
      <c r="V128" s="426" t="str">
        <f t="shared" ref="V128" si="376">IF(OR(V112=""),"",(V112-V80)/V80)</f>
        <v/>
      </c>
      <c r="W128" s="427"/>
      <c r="X128" s="426" t="str">
        <f t="shared" ref="X128" si="377">IF(OR(X112=""),"",(X112-X80)/X80)</f>
        <v/>
      </c>
      <c r="Y128" s="427"/>
      <c r="Z128" s="426" t="str">
        <f t="shared" ref="Z128" si="378">IF(OR(Z112=""),"",(Z112-Z80)/Z80)</f>
        <v/>
      </c>
      <c r="AA128" s="427"/>
      <c r="AB128" s="426" t="str">
        <f t="shared" ref="AB128" si="379">IF(OR(AB112=""),"",(AB112-AB80)/AB80)</f>
        <v/>
      </c>
      <c r="AC128" s="427"/>
      <c r="AD128" s="426" t="str">
        <f t="shared" ref="AD128" si="380">IF(OR(AD112=""),"",(AD112-AD80)/AD80)</f>
        <v/>
      </c>
      <c r="AE128" s="427"/>
      <c r="AF128" s="426" t="str">
        <f t="shared" ref="AF128" si="381">IF(OR(AF112=""),"",(AF112-AF80)/AF80)</f>
        <v/>
      </c>
      <c r="AG128" s="427"/>
      <c r="AH128" s="426" t="str">
        <f t="shared" ref="AH128" si="382">IF(OR(AH112=""),"",(AH112-AH80)/AH80)</f>
        <v/>
      </c>
      <c r="AI128" s="427"/>
      <c r="AJ128" s="426" t="str">
        <f t="shared" ref="AJ128" si="383">IF(OR(AJ112=""),"",(AJ112-AJ80)/AJ80)</f>
        <v/>
      </c>
      <c r="AK128" s="427"/>
      <c r="AL128" s="127"/>
      <c r="AM128" s="127"/>
      <c r="AN128" s="127"/>
    </row>
    <row r="129" spans="1:40" ht="17.399999999999999" thickBot="1">
      <c r="A129" s="133" t="s">
        <v>54</v>
      </c>
      <c r="B129" s="428" t="str">
        <f t="shared" si="223"/>
        <v/>
      </c>
      <c r="C129" s="429"/>
      <c r="D129" s="428" t="str">
        <f t="shared" si="223"/>
        <v/>
      </c>
      <c r="E129" s="429"/>
      <c r="F129" s="428" t="str">
        <f t="shared" ref="F129" si="384">IF(OR(F113=""),"",(F113-F81)/F81)</f>
        <v/>
      </c>
      <c r="G129" s="429"/>
      <c r="H129" s="428" t="str">
        <f t="shared" ref="H129" si="385">IF(OR(H113=""),"",(H113-H81)/H81)</f>
        <v/>
      </c>
      <c r="I129" s="429"/>
      <c r="J129" s="428" t="str">
        <f t="shared" ref="J129" si="386">IF(OR(J113=""),"",(J113-J81)/J81)</f>
        <v/>
      </c>
      <c r="K129" s="429"/>
      <c r="L129" s="428" t="str">
        <f t="shared" ref="L129" si="387">IF(OR(L113=""),"",(L113-L81)/L81)</f>
        <v/>
      </c>
      <c r="M129" s="429"/>
      <c r="N129" s="428" t="str">
        <f t="shared" ref="N129" si="388">IF(OR(N113=""),"",(N113-N81)/N81)</f>
        <v/>
      </c>
      <c r="O129" s="429"/>
      <c r="P129" s="428" t="str">
        <f t="shared" ref="P129" si="389">IF(OR(P113=""),"",(P113-P81)/P81)</f>
        <v/>
      </c>
      <c r="Q129" s="429"/>
      <c r="R129" s="428" t="str">
        <f t="shared" ref="R129" si="390">IF(OR(R113=""),"",(R113-R81)/R81)</f>
        <v/>
      </c>
      <c r="S129" s="429"/>
      <c r="T129" s="428" t="str">
        <f t="shared" ref="T129" si="391">IF(OR(T113=""),"",(T113-T81)/T81)</f>
        <v/>
      </c>
      <c r="U129" s="429"/>
      <c r="V129" s="428" t="str">
        <f t="shared" ref="V129" si="392">IF(OR(V113=""),"",(V113-V81)/V81)</f>
        <v/>
      </c>
      <c r="W129" s="429"/>
      <c r="X129" s="428" t="str">
        <f t="shared" ref="X129" si="393">IF(OR(X113=""),"",(X113-X81)/X81)</f>
        <v/>
      </c>
      <c r="Y129" s="429"/>
      <c r="Z129" s="428" t="str">
        <f t="shared" ref="Z129" si="394">IF(OR(Z113=""),"",(Z113-Z81)/Z81)</f>
        <v/>
      </c>
      <c r="AA129" s="429"/>
      <c r="AB129" s="428" t="str">
        <f t="shared" ref="AB129" si="395">IF(OR(AB113=""),"",(AB113-AB81)/AB81)</f>
        <v/>
      </c>
      <c r="AC129" s="429"/>
      <c r="AD129" s="428" t="str">
        <f t="shared" ref="AD129" si="396">IF(OR(AD113=""),"",(AD113-AD81)/AD81)</f>
        <v/>
      </c>
      <c r="AE129" s="429"/>
      <c r="AF129" s="428" t="str">
        <f t="shared" ref="AF129" si="397">IF(OR(AF113=""),"",(AF113-AF81)/AF81)</f>
        <v/>
      </c>
      <c r="AG129" s="429"/>
      <c r="AH129" s="428" t="str">
        <f t="shared" ref="AH129" si="398">IF(OR(AH113=""),"",(AH113-AH81)/AH81)</f>
        <v/>
      </c>
      <c r="AI129" s="429"/>
      <c r="AJ129" s="428" t="str">
        <f t="shared" ref="AJ129" si="399">IF(OR(AJ113=""),"",(AJ113-AJ81)/AJ81)</f>
        <v/>
      </c>
      <c r="AK129" s="429"/>
      <c r="AL129" s="129"/>
      <c r="AM129" s="129"/>
      <c r="AN129" s="129"/>
    </row>
    <row r="130" spans="1:40" ht="17.399999999999999" thickBot="1">
      <c r="A130" s="134" t="s">
        <v>120</v>
      </c>
      <c r="B130" s="430">
        <f>AVERAGE(B118:C129)</f>
        <v>8.3779708718616317E-3</v>
      </c>
      <c r="C130" s="431"/>
      <c r="D130" s="430">
        <f t="shared" ref="D130" si="400">AVERAGE(D118:E129)</f>
        <v>4.717026814451316E-2</v>
      </c>
      <c r="E130" s="431"/>
      <c r="F130" s="430">
        <f t="shared" ref="F130" si="401">AVERAGE(F118:G129)</f>
        <v>4.2284550577956652E-2</v>
      </c>
      <c r="G130" s="431"/>
      <c r="H130" s="430">
        <f t="shared" ref="H130" si="402">AVERAGE(H118:I129)</f>
        <v>6.6397329446701903E-2</v>
      </c>
      <c r="I130" s="431"/>
      <c r="J130" s="430">
        <f t="shared" ref="J130" si="403">AVERAGE(J118:K129)</f>
        <v>2.1172766962877232E-2</v>
      </c>
      <c r="K130" s="431"/>
      <c r="L130" s="430">
        <f t="shared" ref="L130" si="404">AVERAGE(L118:M129)</f>
        <v>2.4675901326470222E-2</v>
      </c>
      <c r="M130" s="431"/>
      <c r="N130" s="430">
        <f t="shared" ref="N130" si="405">AVERAGE(N118:O129)</f>
        <v>5.4320466169514969E-2</v>
      </c>
      <c r="O130" s="431"/>
      <c r="P130" s="430">
        <f t="shared" ref="P130" si="406">AVERAGE(P118:Q129)</f>
        <v>3.0989636135511506E-2</v>
      </c>
      <c r="Q130" s="431"/>
      <c r="R130" s="430">
        <f t="shared" ref="R130" si="407">AVERAGE(R118:S129)</f>
        <v>3.2017778639873817E-2</v>
      </c>
      <c r="S130" s="431"/>
      <c r="T130" s="430">
        <f t="shared" ref="T130" si="408">AVERAGE(T118:U129)</f>
        <v>-0.12914301174991985</v>
      </c>
      <c r="U130" s="431"/>
      <c r="V130" s="430">
        <f t="shared" ref="V130" si="409">AVERAGE(V118:W129)</f>
        <v>6.2544982527603363E-2</v>
      </c>
      <c r="W130" s="431"/>
      <c r="X130" s="430">
        <f t="shared" ref="X130" si="410">AVERAGE(X118:Y129)</f>
        <v>5.556372971524709E-2</v>
      </c>
      <c r="Y130" s="431"/>
      <c r="Z130" s="430">
        <f t="shared" ref="Z130" si="411">AVERAGE(Z118:AA129)</f>
        <v>1.8923648293621833E-2</v>
      </c>
      <c r="AA130" s="431"/>
      <c r="AB130" s="430">
        <f t="shared" ref="AB130" si="412">AVERAGE(AB118:AC129)</f>
        <v>-1.1681275383642576E-2</v>
      </c>
      <c r="AC130" s="431"/>
      <c r="AD130" s="430">
        <f t="shared" ref="AD130" si="413">AVERAGE(AD118:AE129)</f>
        <v>-9.6907025008281609E-3</v>
      </c>
      <c r="AE130" s="431"/>
      <c r="AF130" s="430">
        <f t="shared" ref="AF130" si="414">AVERAGE(AF118:AG129)</f>
        <v>2.2052955662755076E-2</v>
      </c>
      <c r="AG130" s="431"/>
      <c r="AH130" s="430">
        <f t="shared" ref="AH130" si="415">AVERAGE(AH118:AI129)</f>
        <v>3.1004082876493349E-2</v>
      </c>
      <c r="AI130" s="431"/>
      <c r="AJ130" s="430">
        <f t="shared" ref="AJ130" si="416">AVERAGE(AJ118:AK129)</f>
        <v>3.0396749257538758E-2</v>
      </c>
      <c r="AK130" s="431"/>
      <c r="AL130" s="129"/>
      <c r="AM130" s="129"/>
      <c r="AN130" s="129"/>
    </row>
    <row r="131" spans="1:40" ht="17.399999999999999" thickBot="1">
      <c r="A131" s="136"/>
      <c r="B131" s="137"/>
      <c r="C131" s="137"/>
      <c r="D131" s="137"/>
      <c r="E131" s="137"/>
      <c r="F131" s="137"/>
      <c r="G131" s="136"/>
      <c r="H131" s="137"/>
      <c r="I131" s="136"/>
      <c r="J131" s="137"/>
      <c r="K131" s="136"/>
      <c r="L131" s="137"/>
      <c r="M131" s="137"/>
      <c r="N131" s="137"/>
      <c r="O131" s="136"/>
      <c r="P131" s="137"/>
      <c r="Q131" s="136"/>
      <c r="R131" s="137"/>
      <c r="S131" s="136"/>
      <c r="T131" s="137"/>
      <c r="U131" s="136"/>
      <c r="V131" s="137"/>
      <c r="W131" s="136"/>
      <c r="X131" s="137"/>
      <c r="Y131" s="136"/>
      <c r="Z131" s="137"/>
      <c r="AA131" s="136"/>
      <c r="AB131" s="137"/>
      <c r="AC131" s="136"/>
      <c r="AD131" s="129"/>
      <c r="AE131" s="136"/>
      <c r="AF131" s="137"/>
      <c r="AG131" s="136"/>
      <c r="AH131" s="135"/>
      <c r="AI131" s="136"/>
      <c r="AJ131" s="137"/>
      <c r="AK131" s="136"/>
      <c r="AL131" s="129"/>
      <c r="AM131" s="129"/>
      <c r="AN131" s="129"/>
    </row>
    <row r="132" spans="1:40" ht="15.75" customHeight="1" thickBot="1">
      <c r="A132" s="418" t="s">
        <v>99</v>
      </c>
      <c r="B132" s="309" t="s">
        <v>0</v>
      </c>
      <c r="C132" s="336"/>
      <c r="D132" s="336"/>
      <c r="E132" s="336"/>
      <c r="F132" s="336"/>
      <c r="G132" s="310"/>
      <c r="H132" s="307" t="s">
        <v>1</v>
      </c>
      <c r="I132" s="307"/>
      <c r="J132" s="307"/>
      <c r="K132" s="307"/>
      <c r="L132" s="307"/>
      <c r="M132" s="307"/>
      <c r="N132" s="307" t="s">
        <v>2</v>
      </c>
      <c r="O132" s="307"/>
      <c r="P132" s="307"/>
      <c r="Q132" s="307"/>
      <c r="R132" s="307"/>
      <c r="S132" s="307"/>
      <c r="T132" s="307" t="s">
        <v>3</v>
      </c>
      <c r="U132" s="307"/>
      <c r="V132" s="307"/>
      <c r="W132" s="307"/>
      <c r="X132" s="307"/>
      <c r="Y132" s="307"/>
      <c r="Z132" s="307" t="s">
        <v>4</v>
      </c>
      <c r="AA132" s="307"/>
      <c r="AB132" s="307"/>
      <c r="AC132" s="307"/>
      <c r="AD132" s="307"/>
      <c r="AE132" s="307"/>
      <c r="AF132" s="307" t="s">
        <v>5</v>
      </c>
      <c r="AG132" s="307"/>
      <c r="AH132" s="307"/>
      <c r="AI132" s="307"/>
      <c r="AJ132" s="307"/>
      <c r="AK132" s="307"/>
      <c r="AL132" s="129"/>
      <c r="AM132" s="129"/>
      <c r="AN132" s="129"/>
    </row>
    <row r="133" spans="1:40" ht="40.5" customHeight="1" thickBot="1">
      <c r="A133" s="419"/>
      <c r="B133" s="337" t="s">
        <v>6</v>
      </c>
      <c r="C133" s="338"/>
      <c r="D133" s="337" t="s">
        <v>7</v>
      </c>
      <c r="E133" s="338"/>
      <c r="F133" s="337" t="s">
        <v>8</v>
      </c>
      <c r="G133" s="338"/>
      <c r="H133" s="339" t="s">
        <v>9</v>
      </c>
      <c r="I133" s="339"/>
      <c r="J133" s="339" t="s">
        <v>7</v>
      </c>
      <c r="K133" s="339"/>
      <c r="L133" s="339" t="s">
        <v>8</v>
      </c>
      <c r="M133" s="339"/>
      <c r="N133" s="339" t="s">
        <v>9</v>
      </c>
      <c r="O133" s="339"/>
      <c r="P133" s="339" t="s">
        <v>7</v>
      </c>
      <c r="Q133" s="339"/>
      <c r="R133" s="339" t="s">
        <v>8</v>
      </c>
      <c r="S133" s="339"/>
      <c r="T133" s="339" t="s">
        <v>9</v>
      </c>
      <c r="U133" s="339"/>
      <c r="V133" s="339" t="s">
        <v>7</v>
      </c>
      <c r="W133" s="339"/>
      <c r="X133" s="339" t="s">
        <v>8</v>
      </c>
      <c r="Y133" s="339"/>
      <c r="Z133" s="339" t="s">
        <v>9</v>
      </c>
      <c r="AA133" s="339"/>
      <c r="AB133" s="339" t="s">
        <v>7</v>
      </c>
      <c r="AC133" s="339"/>
      <c r="AD133" s="339" t="s">
        <v>8</v>
      </c>
      <c r="AE133" s="339"/>
      <c r="AF133" s="339" t="s">
        <v>9</v>
      </c>
      <c r="AG133" s="339"/>
      <c r="AH133" s="339" t="s">
        <v>7</v>
      </c>
      <c r="AI133" s="339"/>
      <c r="AJ133" s="339" t="s">
        <v>8</v>
      </c>
      <c r="AK133" s="339"/>
      <c r="AL133" s="129"/>
      <c r="AM133" s="129"/>
      <c r="AN133" s="129"/>
    </row>
    <row r="134" spans="1:40">
      <c r="A134" s="132" t="s">
        <v>43</v>
      </c>
      <c r="B134" s="420">
        <f>IF(OR(B102=""),"",(B102-B86)/B86)</f>
        <v>-3.1840704035411116E-2</v>
      </c>
      <c r="C134" s="421"/>
      <c r="D134" s="420">
        <f>IF(OR(D102=""),"",(D102-D86)/D86)</f>
        <v>1.8054996043635734E-2</v>
      </c>
      <c r="E134" s="421"/>
      <c r="F134" s="420">
        <f>IF(OR(F102=""),"",(F102-F86)/F86)</f>
        <v>1.1697838092623937E-2</v>
      </c>
      <c r="G134" s="421"/>
      <c r="H134" s="420">
        <f t="shared" ref="H134" si="417">IF(OR(H102=""),"",(H102-H86)/H86)</f>
        <v>1.6708463524093373E-2</v>
      </c>
      <c r="I134" s="421"/>
      <c r="J134" s="420">
        <f t="shared" ref="J134" si="418">IF(OR(J102=""),"",(J102-J86)/J86)</f>
        <v>-8.7763933529159304E-4</v>
      </c>
      <c r="K134" s="421"/>
      <c r="L134" s="420">
        <f t="shared" ref="L134" si="419">IF(OR(L102=""),"",(L102-L86)/L86)</f>
        <v>4.7679508915039422E-4</v>
      </c>
      <c r="M134" s="421"/>
      <c r="N134" s="420">
        <f t="shared" ref="N134" si="420">IF(OR(N102=""),"",(N102-N86)/N86)</f>
        <v>2.1979969578330233E-2</v>
      </c>
      <c r="O134" s="421"/>
      <c r="P134" s="420">
        <f t="shared" ref="P134" si="421">IF(OR(P102=""),"",(P102-P86)/P86)</f>
        <v>3.6083671916218182E-2</v>
      </c>
      <c r="Q134" s="421"/>
      <c r="R134" s="420">
        <f t="shared" ref="R134" si="422">IF(OR(R102=""),"",(R102-R86)/R86)</f>
        <v>3.5501539049941695E-2</v>
      </c>
      <c r="S134" s="421"/>
      <c r="T134" s="420">
        <f t="shared" ref="T134" si="423">IF(OR(T102=""),"",(T102-T86)/T86)</f>
        <v>-0.26811410949239733</v>
      </c>
      <c r="U134" s="421"/>
      <c r="V134" s="420">
        <f t="shared" ref="V134" si="424">IF(OR(V102=""),"",(V102-V86)/V86)</f>
        <v>6.7964658447060969E-2</v>
      </c>
      <c r="W134" s="421"/>
      <c r="X134" s="420">
        <f t="shared" ref="X134" si="425">IF(OR(X102=""),"",(X102-X86)/X86)</f>
        <v>5.4096159889401127E-2</v>
      </c>
      <c r="Y134" s="421"/>
      <c r="Z134" s="420">
        <f t="shared" ref="Z134" si="426">IF(OR(Z102=""),"",(Z102-Z86)/Z86)</f>
        <v>-3.5345699307805123E-2</v>
      </c>
      <c r="AA134" s="421"/>
      <c r="AB134" s="420">
        <f t="shared" ref="AB134" si="427">IF(OR(AB102=""),"",(AB102-AB86)/AB86)</f>
        <v>-9.1067785369672388E-2</v>
      </c>
      <c r="AC134" s="421"/>
      <c r="AD134" s="420">
        <f t="shared" ref="AD134" si="428">IF(OR(AD102=""),"",(AD102-AD86)/AD86)</f>
        <v>-8.7611004362496026E-2</v>
      </c>
      <c r="AE134" s="421"/>
      <c r="AF134" s="420">
        <f t="shared" ref="AF134" si="429">IF(OR(AF102=""),"",(AF102-AF86)/AF86)</f>
        <v>-2.8215731902314797E-2</v>
      </c>
      <c r="AG134" s="421"/>
      <c r="AH134" s="420">
        <f t="shared" ref="AH134" si="430">IF(OR(AH102=""),"",(AH102-AH86)/AH86)</f>
        <v>1.170530083004314E-2</v>
      </c>
      <c r="AI134" s="421"/>
      <c r="AJ134" s="420">
        <f t="shared" ref="AJ134" si="431">IF(OR(AJ102=""),"",(AJ102-AJ86)/AJ86)</f>
        <v>8.866080868799333E-3</v>
      </c>
      <c r="AK134" s="421"/>
      <c r="AL134" s="129"/>
      <c r="AM134" s="129"/>
      <c r="AN134" s="129"/>
    </row>
    <row r="135" spans="1:40">
      <c r="A135" s="133" t="s">
        <v>44</v>
      </c>
      <c r="B135" s="422">
        <f>IF(OR(B103=""),"",(B103-B87)/B87)</f>
        <v>-7.2543745516442368E-2</v>
      </c>
      <c r="C135" s="423"/>
      <c r="D135" s="422">
        <f>IF(OR(D103=""),"",(D103-D87)/D87)</f>
        <v>3.8882544075011037E-2</v>
      </c>
      <c r="E135" s="423"/>
      <c r="F135" s="422">
        <f>IF(OR(F103=""),"",(F103-F87)/F87)</f>
        <v>2.4388617692259137E-2</v>
      </c>
      <c r="G135" s="423"/>
      <c r="H135" s="422">
        <f t="shared" ref="H135" si="432">IF(OR(H103=""),"",(H103-H87)/H87)</f>
        <v>3.2793628118424657E-3</v>
      </c>
      <c r="I135" s="423"/>
      <c r="J135" s="422">
        <f t="shared" ref="J135" si="433">IF(OR(J103=""),"",(J103-J87)/J87)</f>
        <v>1.68945146235988E-2</v>
      </c>
      <c r="K135" s="423"/>
      <c r="L135" s="422">
        <f t="shared" ref="L135" si="434">IF(OR(L103=""),"",(L103-L87)/L87)</f>
        <v>1.5835374774857049E-2</v>
      </c>
      <c r="M135" s="423"/>
      <c r="N135" s="422">
        <f t="shared" ref="N135" si="435">IF(OR(N103=""),"",(N103-N87)/N87)</f>
        <v>8.7030459643960296E-3</v>
      </c>
      <c r="O135" s="423"/>
      <c r="P135" s="422">
        <f t="shared" ref="P135" si="436">IF(OR(P103=""),"",(P103-P87)/P87)</f>
        <v>3.3156838756489677E-2</v>
      </c>
      <c r="Q135" s="423"/>
      <c r="R135" s="422">
        <f t="shared" ref="R135" si="437">IF(OR(R103=""),"",(R103-R87)/R87)</f>
        <v>3.2113793415365022E-2</v>
      </c>
      <c r="S135" s="423"/>
      <c r="T135" s="422">
        <f t="shared" ref="T135" si="438">IF(OR(T103=""),"",(T103-T87)/T87)</f>
        <v>-0.25199544497880655</v>
      </c>
      <c r="U135" s="423"/>
      <c r="V135" s="422">
        <f t="shared" ref="V135" si="439">IF(OR(V103=""),"",(V103-V87)/V87)</f>
        <v>6.7276742059463324E-2</v>
      </c>
      <c r="W135" s="423"/>
      <c r="X135" s="422">
        <f t="shared" ref="X135" si="440">IF(OR(X103=""),"",(X103-X87)/X87)</f>
        <v>5.4010915045056403E-2</v>
      </c>
      <c r="Y135" s="423"/>
      <c r="Z135" s="422">
        <f t="shared" ref="Z135" si="441">IF(OR(Z103=""),"",(Z103-Z87)/Z87)</f>
        <v>-3.4931829051251695E-2</v>
      </c>
      <c r="AA135" s="423"/>
      <c r="AB135" s="422">
        <f t="shared" ref="AB135" si="442">IF(OR(AB103=""),"",(AB103-AB87)/AB87)</f>
        <v>-6.4747528267421098E-2</v>
      </c>
      <c r="AC135" s="423"/>
      <c r="AD135" s="422">
        <f t="shared" ref="AD135" si="443">IF(OR(AD103=""),"",(AD103-AD87)/AD87)</f>
        <v>-6.2858121674360251E-2</v>
      </c>
      <c r="AE135" s="423"/>
      <c r="AF135" s="422">
        <f t="shared" ref="AF135" si="444">IF(OR(AF103=""),"",(AF103-AF87)/AF87)</f>
        <v>-4.9391865150537784E-2</v>
      </c>
      <c r="AG135" s="423"/>
      <c r="AH135" s="422">
        <f t="shared" ref="AH135" si="445">IF(OR(AH103=""),"",(AH103-AH87)/AH87)</f>
        <v>2.2072805328386447E-2</v>
      </c>
      <c r="AI135" s="423"/>
      <c r="AJ135" s="422">
        <f t="shared" ref="AJ135" si="446">IF(OR(AJ103=""),"",(AJ103-AJ87)/AJ87)</f>
        <v>1.687985583464954E-2</v>
      </c>
      <c r="AK135" s="423"/>
      <c r="AL135" s="129"/>
      <c r="AM135" s="129"/>
      <c r="AN135" s="129"/>
    </row>
    <row r="136" spans="1:40">
      <c r="A136" s="132" t="s">
        <v>45</v>
      </c>
      <c r="B136" s="424">
        <f t="shared" ref="B136:D145" si="447">IF(OR(B104=""),"",(B104-B88)/B88)</f>
        <v>-4.529910226534245E-2</v>
      </c>
      <c r="C136" s="425"/>
      <c r="D136" s="424">
        <f t="shared" si="447"/>
        <v>3.6768168530463045E-2</v>
      </c>
      <c r="E136" s="425"/>
      <c r="F136" s="424">
        <f t="shared" ref="F136" si="448">IF(OR(F104=""),"",(F104-F88)/F88)</f>
        <v>2.5507912269492523E-2</v>
      </c>
      <c r="G136" s="425"/>
      <c r="H136" s="424">
        <f t="shared" ref="H136" si="449">IF(OR(H104=""),"",(H104-H88)/H88)</f>
        <v>4.2756975643540689E-2</v>
      </c>
      <c r="I136" s="425"/>
      <c r="J136" s="424">
        <f t="shared" ref="J136" si="450">IF(OR(J104=""),"",(J104-J88)/J88)</f>
        <v>1.803243871819564E-2</v>
      </c>
      <c r="K136" s="425"/>
      <c r="L136" s="424">
        <f t="shared" ref="L136" si="451">IF(OR(L104=""),"",(L104-L88)/L88)</f>
        <v>2.0079023865753613E-2</v>
      </c>
      <c r="M136" s="425"/>
      <c r="N136" s="424">
        <f t="shared" ref="N136" si="452">IF(OR(N104=""),"",(N104-N88)/N88)</f>
        <v>7.3373216799981877E-2</v>
      </c>
      <c r="O136" s="425"/>
      <c r="P136" s="424">
        <f t="shared" ref="P136" si="453">IF(OR(P104=""),"",(P104-P88)/P88)</f>
        <v>3.8643447517062751E-2</v>
      </c>
      <c r="Q136" s="425"/>
      <c r="R136" s="424">
        <f t="shared" ref="R136" si="454">IF(OR(R104=""),"",(R104-R88)/R88)</f>
        <v>4.0277896664486793E-2</v>
      </c>
      <c r="S136" s="425"/>
      <c r="T136" s="424">
        <f t="shared" ref="T136" si="455">IF(OR(T104=""),"",(T104-T88)/T88)</f>
        <v>-0.22683099189760217</v>
      </c>
      <c r="U136" s="425"/>
      <c r="V136" s="424">
        <f t="shared" ref="V136" si="456">IF(OR(V104=""),"",(V104-V88)/V88)</f>
        <v>6.439188957016298E-2</v>
      </c>
      <c r="W136" s="425"/>
      <c r="X136" s="424">
        <f t="shared" ref="X136" si="457">IF(OR(X104=""),"",(X104-X88)/X88)</f>
        <v>5.1589554322877394E-2</v>
      </c>
      <c r="Y136" s="425"/>
      <c r="Z136" s="424">
        <f t="shared" ref="Z136" si="458">IF(OR(Z104=""),"",(Z104-Z88)/Z88)</f>
        <v>5.6180686794067456E-3</v>
      </c>
      <c r="AA136" s="425"/>
      <c r="AB136" s="424">
        <f t="shared" ref="AB136" si="459">IF(OR(AB104=""),"",(AB104-AB88)/AB88)</f>
        <v>-3.7940122599988912E-2</v>
      </c>
      <c r="AC136" s="425"/>
      <c r="AD136" s="424">
        <f t="shared" ref="AD136" si="460">IF(OR(AD104=""),"",(AD104-AD88)/AD88)</f>
        <v>-3.5063410086752858E-2</v>
      </c>
      <c r="AE136" s="425"/>
      <c r="AF136" s="424">
        <f t="shared" ref="AF136" si="461">IF(OR(AF104=""),"",(AF104-AF88)/AF88)</f>
        <v>-1.0307932108815259E-2</v>
      </c>
      <c r="AG136" s="425"/>
      <c r="AH136" s="424">
        <f t="shared" ref="AH136" si="462">IF(OR(AH104=""),"",(AH104-AH88)/AH88)</f>
        <v>2.6998721950177204E-2</v>
      </c>
      <c r="AI136" s="425"/>
      <c r="AJ136" s="424">
        <f t="shared" ref="AJ136" si="463">IF(OR(AJ104=""),"",(AJ104-AJ88)/AJ88)</f>
        <v>2.4108013785452135E-2</v>
      </c>
      <c r="AK136" s="425"/>
      <c r="AL136" s="129"/>
      <c r="AM136" s="129"/>
      <c r="AN136" s="129"/>
    </row>
    <row r="137" spans="1:40">
      <c r="A137" s="133" t="s">
        <v>46</v>
      </c>
      <c r="B137" s="422" t="str">
        <f t="shared" si="447"/>
        <v/>
      </c>
      <c r="C137" s="423"/>
      <c r="D137" s="422" t="str">
        <f t="shared" si="447"/>
        <v/>
      </c>
      <c r="E137" s="423"/>
      <c r="F137" s="422" t="str">
        <f t="shared" ref="F137" si="464">IF(OR(F105=""),"",(F105-F89)/F89)</f>
        <v/>
      </c>
      <c r="G137" s="423"/>
      <c r="H137" s="422" t="str">
        <f t="shared" ref="H137" si="465">IF(OR(H105=""),"",(H105-H89)/H89)</f>
        <v/>
      </c>
      <c r="I137" s="423"/>
      <c r="J137" s="422" t="str">
        <f t="shared" ref="J137" si="466">IF(OR(J105=""),"",(J105-J89)/J89)</f>
        <v/>
      </c>
      <c r="K137" s="423"/>
      <c r="L137" s="422" t="str">
        <f t="shared" ref="L137" si="467">IF(OR(L105=""),"",(L105-L89)/L89)</f>
        <v/>
      </c>
      <c r="M137" s="423"/>
      <c r="N137" s="422" t="str">
        <f t="shared" ref="N137" si="468">IF(OR(N105=""),"",(N105-N89)/N89)</f>
        <v/>
      </c>
      <c r="O137" s="423"/>
      <c r="P137" s="422" t="str">
        <f t="shared" ref="P137" si="469">IF(OR(P105=""),"",(P105-P89)/P89)</f>
        <v/>
      </c>
      <c r="Q137" s="423"/>
      <c r="R137" s="422" t="str">
        <f t="shared" ref="R137" si="470">IF(OR(R105=""),"",(R105-R89)/R89)</f>
        <v/>
      </c>
      <c r="S137" s="423"/>
      <c r="T137" s="422" t="str">
        <f t="shared" ref="T137" si="471">IF(OR(T105=""),"",(T105-T89)/T89)</f>
        <v/>
      </c>
      <c r="U137" s="423"/>
      <c r="V137" s="422" t="str">
        <f t="shared" ref="V137" si="472">IF(OR(V105=""),"",(V105-V89)/V89)</f>
        <v/>
      </c>
      <c r="W137" s="423"/>
      <c r="X137" s="422" t="str">
        <f t="shared" ref="X137" si="473">IF(OR(X105=""),"",(X105-X89)/X89)</f>
        <v/>
      </c>
      <c r="Y137" s="423"/>
      <c r="Z137" s="422" t="str">
        <f t="shared" ref="Z137" si="474">IF(OR(Z105=""),"",(Z105-Z89)/Z89)</f>
        <v/>
      </c>
      <c r="AA137" s="423"/>
      <c r="AB137" s="422" t="str">
        <f t="shared" ref="AB137" si="475">IF(OR(AB105=""),"",(AB105-AB89)/AB89)</f>
        <v/>
      </c>
      <c r="AC137" s="423"/>
      <c r="AD137" s="422" t="str">
        <f t="shared" ref="AD137" si="476">IF(OR(AD105=""),"",(AD105-AD89)/AD89)</f>
        <v/>
      </c>
      <c r="AE137" s="423"/>
      <c r="AF137" s="422" t="str">
        <f t="shared" ref="AF137" si="477">IF(OR(AF105=""),"",(AF105-AF89)/AF89)</f>
        <v/>
      </c>
      <c r="AG137" s="423"/>
      <c r="AH137" s="422" t="str">
        <f t="shared" ref="AH137" si="478">IF(OR(AH105=""),"",(AH105-AH89)/AH89)</f>
        <v/>
      </c>
      <c r="AI137" s="423"/>
      <c r="AJ137" s="422" t="str">
        <f t="shared" ref="AJ137" si="479">IF(OR(AJ105=""),"",(AJ105-AJ89)/AJ89)</f>
        <v/>
      </c>
      <c r="AK137" s="423"/>
      <c r="AL137" s="129"/>
      <c r="AM137" s="129"/>
      <c r="AN137" s="129"/>
    </row>
    <row r="138" spans="1:40">
      <c r="A138" s="132" t="s">
        <v>47</v>
      </c>
      <c r="B138" s="426" t="str">
        <f t="shared" si="447"/>
        <v/>
      </c>
      <c r="C138" s="427"/>
      <c r="D138" s="426" t="str">
        <f t="shared" si="447"/>
        <v/>
      </c>
      <c r="E138" s="427"/>
      <c r="F138" s="426" t="str">
        <f t="shared" ref="F138" si="480">IF(OR(F106=""),"",(F106-F90)/F90)</f>
        <v/>
      </c>
      <c r="G138" s="427"/>
      <c r="H138" s="426" t="str">
        <f t="shared" ref="H138" si="481">IF(OR(H106=""),"",(H106-H90)/H90)</f>
        <v/>
      </c>
      <c r="I138" s="427"/>
      <c r="J138" s="426" t="str">
        <f t="shared" ref="J138" si="482">IF(OR(J106=""),"",(J106-J90)/J90)</f>
        <v/>
      </c>
      <c r="K138" s="427"/>
      <c r="L138" s="426" t="str">
        <f t="shared" ref="L138" si="483">IF(OR(L106=""),"",(L106-L90)/L90)</f>
        <v/>
      </c>
      <c r="M138" s="427"/>
      <c r="N138" s="426" t="str">
        <f t="shared" ref="N138" si="484">IF(OR(N106=""),"",(N106-N90)/N90)</f>
        <v/>
      </c>
      <c r="O138" s="427"/>
      <c r="P138" s="426" t="str">
        <f t="shared" ref="P138" si="485">IF(OR(P106=""),"",(P106-P90)/P90)</f>
        <v/>
      </c>
      <c r="Q138" s="427"/>
      <c r="R138" s="426" t="str">
        <f t="shared" ref="R138" si="486">IF(OR(R106=""),"",(R106-R90)/R90)</f>
        <v/>
      </c>
      <c r="S138" s="427"/>
      <c r="T138" s="426" t="str">
        <f t="shared" ref="T138" si="487">IF(OR(T106=""),"",(T106-T90)/T90)</f>
        <v/>
      </c>
      <c r="U138" s="427"/>
      <c r="V138" s="426" t="str">
        <f t="shared" ref="V138" si="488">IF(OR(V106=""),"",(V106-V90)/V90)</f>
        <v/>
      </c>
      <c r="W138" s="427"/>
      <c r="X138" s="426" t="str">
        <f t="shared" ref="X138" si="489">IF(OR(X106=""),"",(X106-X90)/X90)</f>
        <v/>
      </c>
      <c r="Y138" s="427"/>
      <c r="Z138" s="426" t="str">
        <f t="shared" ref="Z138" si="490">IF(OR(Z106=""),"",(Z106-Z90)/Z90)</f>
        <v/>
      </c>
      <c r="AA138" s="427"/>
      <c r="AB138" s="426" t="str">
        <f t="shared" ref="AB138" si="491">IF(OR(AB106=""),"",(AB106-AB90)/AB90)</f>
        <v/>
      </c>
      <c r="AC138" s="427"/>
      <c r="AD138" s="426" t="str">
        <f t="shared" ref="AD138" si="492">IF(OR(AD106=""),"",(AD106-AD90)/AD90)</f>
        <v/>
      </c>
      <c r="AE138" s="427"/>
      <c r="AF138" s="426" t="str">
        <f t="shared" ref="AF138" si="493">IF(OR(AF106=""),"",(AF106-AF90)/AF90)</f>
        <v/>
      </c>
      <c r="AG138" s="427"/>
      <c r="AH138" s="426" t="str">
        <f t="shared" ref="AH138" si="494">IF(OR(AH106=""),"",(AH106-AH90)/AH90)</f>
        <v/>
      </c>
      <c r="AI138" s="427"/>
      <c r="AJ138" s="426" t="str">
        <f t="shared" ref="AJ138" si="495">IF(OR(AJ106=""),"",(AJ106-AJ90)/AJ90)</f>
        <v/>
      </c>
      <c r="AK138" s="427"/>
      <c r="AL138" s="129"/>
      <c r="AM138" s="129"/>
      <c r="AN138" s="129"/>
    </row>
    <row r="139" spans="1:40">
      <c r="A139" s="133" t="s">
        <v>48</v>
      </c>
      <c r="B139" s="422" t="str">
        <f t="shared" si="447"/>
        <v/>
      </c>
      <c r="C139" s="423"/>
      <c r="D139" s="422" t="str">
        <f t="shared" si="447"/>
        <v/>
      </c>
      <c r="E139" s="423"/>
      <c r="F139" s="422" t="str">
        <f t="shared" ref="F139" si="496">IF(OR(F107=""),"",(F107-F91)/F91)</f>
        <v/>
      </c>
      <c r="G139" s="423"/>
      <c r="H139" s="422" t="str">
        <f t="shared" ref="H139" si="497">IF(OR(H107=""),"",(H107-H91)/H91)</f>
        <v/>
      </c>
      <c r="I139" s="423"/>
      <c r="J139" s="422" t="str">
        <f t="shared" ref="J139" si="498">IF(OR(J107=""),"",(J107-J91)/J91)</f>
        <v/>
      </c>
      <c r="K139" s="423"/>
      <c r="L139" s="422" t="str">
        <f t="shared" ref="L139" si="499">IF(OR(L107=""),"",(L107-L91)/L91)</f>
        <v/>
      </c>
      <c r="M139" s="423"/>
      <c r="N139" s="422" t="str">
        <f t="shared" ref="N139" si="500">IF(OR(N107=""),"",(N107-N91)/N91)</f>
        <v/>
      </c>
      <c r="O139" s="423"/>
      <c r="P139" s="422" t="str">
        <f t="shared" ref="P139" si="501">IF(OR(P107=""),"",(P107-P91)/P91)</f>
        <v/>
      </c>
      <c r="Q139" s="423"/>
      <c r="R139" s="422" t="str">
        <f t="shared" ref="R139" si="502">IF(OR(R107=""),"",(R107-R91)/R91)</f>
        <v/>
      </c>
      <c r="S139" s="423"/>
      <c r="T139" s="422" t="str">
        <f t="shared" ref="T139" si="503">IF(OR(T107=""),"",(T107-T91)/T91)</f>
        <v/>
      </c>
      <c r="U139" s="423"/>
      <c r="V139" s="422" t="str">
        <f t="shared" ref="V139" si="504">IF(OR(V107=""),"",(V107-V91)/V91)</f>
        <v/>
      </c>
      <c r="W139" s="423"/>
      <c r="X139" s="422" t="str">
        <f t="shared" ref="X139" si="505">IF(OR(X107=""),"",(X107-X91)/X91)</f>
        <v/>
      </c>
      <c r="Y139" s="423"/>
      <c r="Z139" s="422" t="str">
        <f t="shared" ref="Z139" si="506">IF(OR(Z107=""),"",(Z107-Z91)/Z91)</f>
        <v/>
      </c>
      <c r="AA139" s="423"/>
      <c r="AB139" s="422" t="str">
        <f t="shared" ref="AB139" si="507">IF(OR(AB107=""),"",(AB107-AB91)/AB91)</f>
        <v/>
      </c>
      <c r="AC139" s="423"/>
      <c r="AD139" s="422" t="str">
        <f t="shared" ref="AD139" si="508">IF(OR(AD107=""),"",(AD107-AD91)/AD91)</f>
        <v/>
      </c>
      <c r="AE139" s="423"/>
      <c r="AF139" s="422" t="str">
        <f t="shared" ref="AF139" si="509">IF(OR(AF107=""),"",(AF107-AF91)/AF91)</f>
        <v/>
      </c>
      <c r="AG139" s="423"/>
      <c r="AH139" s="422" t="str">
        <f t="shared" ref="AH139" si="510">IF(OR(AH107=""),"",(AH107-AH91)/AH91)</f>
        <v/>
      </c>
      <c r="AI139" s="423"/>
      <c r="AJ139" s="422" t="str">
        <f t="shared" ref="AJ139" si="511">IF(OR(AJ107=""),"",(AJ107-AJ91)/AJ91)</f>
        <v/>
      </c>
      <c r="AK139" s="423"/>
      <c r="AL139" s="129"/>
      <c r="AM139" s="129"/>
      <c r="AN139" s="129"/>
    </row>
    <row r="140" spans="1:40">
      <c r="A140" s="132" t="s">
        <v>49</v>
      </c>
      <c r="B140" s="426" t="str">
        <f t="shared" si="447"/>
        <v/>
      </c>
      <c r="C140" s="427"/>
      <c r="D140" s="426" t="str">
        <f t="shared" si="447"/>
        <v/>
      </c>
      <c r="E140" s="427"/>
      <c r="F140" s="426" t="str">
        <f t="shared" ref="F140" si="512">IF(OR(F108=""),"",(F108-F92)/F92)</f>
        <v/>
      </c>
      <c r="G140" s="427"/>
      <c r="H140" s="426" t="str">
        <f t="shared" ref="H140" si="513">IF(OR(H108=""),"",(H108-H92)/H92)</f>
        <v/>
      </c>
      <c r="I140" s="427"/>
      <c r="J140" s="426" t="str">
        <f t="shared" ref="J140" si="514">IF(OR(J108=""),"",(J108-J92)/J92)</f>
        <v/>
      </c>
      <c r="K140" s="427"/>
      <c r="L140" s="426" t="str">
        <f t="shared" ref="L140" si="515">IF(OR(L108=""),"",(L108-L92)/L92)</f>
        <v/>
      </c>
      <c r="M140" s="427"/>
      <c r="N140" s="426" t="str">
        <f t="shared" ref="N140" si="516">IF(OR(N108=""),"",(N108-N92)/N92)</f>
        <v/>
      </c>
      <c r="O140" s="427"/>
      <c r="P140" s="426" t="str">
        <f t="shared" ref="P140" si="517">IF(OR(P108=""),"",(P108-P92)/P92)</f>
        <v/>
      </c>
      <c r="Q140" s="427"/>
      <c r="R140" s="426" t="str">
        <f t="shared" ref="R140" si="518">IF(OR(R108=""),"",(R108-R92)/R92)</f>
        <v/>
      </c>
      <c r="S140" s="427"/>
      <c r="T140" s="426" t="str">
        <f t="shared" ref="T140" si="519">IF(OR(T108=""),"",(T108-T92)/T92)</f>
        <v/>
      </c>
      <c r="U140" s="427"/>
      <c r="V140" s="426" t="str">
        <f t="shared" ref="V140" si="520">IF(OR(V108=""),"",(V108-V92)/V92)</f>
        <v/>
      </c>
      <c r="W140" s="427"/>
      <c r="X140" s="426" t="str">
        <f t="shared" ref="X140" si="521">IF(OR(X108=""),"",(X108-X92)/X92)</f>
        <v/>
      </c>
      <c r="Y140" s="427"/>
      <c r="Z140" s="426" t="str">
        <f t="shared" ref="Z140" si="522">IF(OR(Z108=""),"",(Z108-Z92)/Z92)</f>
        <v/>
      </c>
      <c r="AA140" s="427"/>
      <c r="AB140" s="426" t="str">
        <f t="shared" ref="AB140" si="523">IF(OR(AB108=""),"",(AB108-AB92)/AB92)</f>
        <v/>
      </c>
      <c r="AC140" s="427"/>
      <c r="AD140" s="426" t="str">
        <f t="shared" ref="AD140" si="524">IF(OR(AD108=""),"",(AD108-AD92)/AD92)</f>
        <v/>
      </c>
      <c r="AE140" s="427"/>
      <c r="AF140" s="426" t="str">
        <f t="shared" ref="AF140" si="525">IF(OR(AF108=""),"",(AF108-AF92)/AF92)</f>
        <v/>
      </c>
      <c r="AG140" s="427"/>
      <c r="AH140" s="426" t="str">
        <f t="shared" ref="AH140" si="526">IF(OR(AH108=""),"",(AH108-AH92)/AH92)</f>
        <v/>
      </c>
      <c r="AI140" s="427"/>
      <c r="AJ140" s="426" t="str">
        <f t="shared" ref="AJ140" si="527">IF(OR(AJ108=""),"",(AJ108-AJ92)/AJ92)</f>
        <v/>
      </c>
      <c r="AK140" s="427"/>
      <c r="AL140" s="129"/>
      <c r="AM140" s="129"/>
      <c r="AN140" s="129"/>
    </row>
    <row r="141" spans="1:40">
      <c r="A141" s="133" t="s">
        <v>50</v>
      </c>
      <c r="B141" s="422" t="str">
        <f t="shared" si="447"/>
        <v/>
      </c>
      <c r="C141" s="423"/>
      <c r="D141" s="422" t="str">
        <f t="shared" si="447"/>
        <v/>
      </c>
      <c r="E141" s="423"/>
      <c r="F141" s="422" t="str">
        <f t="shared" ref="F141" si="528">IF(OR(F109=""),"",(F109-F93)/F93)</f>
        <v/>
      </c>
      <c r="G141" s="423"/>
      <c r="H141" s="422" t="str">
        <f t="shared" ref="H141" si="529">IF(OR(H109=""),"",(H109-H93)/H93)</f>
        <v/>
      </c>
      <c r="I141" s="423"/>
      <c r="J141" s="422" t="str">
        <f t="shared" ref="J141" si="530">IF(OR(J109=""),"",(J109-J93)/J93)</f>
        <v/>
      </c>
      <c r="K141" s="423"/>
      <c r="L141" s="422" t="str">
        <f t="shared" ref="L141" si="531">IF(OR(L109=""),"",(L109-L93)/L93)</f>
        <v/>
      </c>
      <c r="M141" s="423"/>
      <c r="N141" s="422" t="str">
        <f t="shared" ref="N141" si="532">IF(OR(N109=""),"",(N109-N93)/N93)</f>
        <v/>
      </c>
      <c r="O141" s="423"/>
      <c r="P141" s="422" t="str">
        <f t="shared" ref="P141" si="533">IF(OR(P109=""),"",(P109-P93)/P93)</f>
        <v/>
      </c>
      <c r="Q141" s="423"/>
      <c r="R141" s="422" t="str">
        <f t="shared" ref="R141" si="534">IF(OR(R109=""),"",(R109-R93)/R93)</f>
        <v/>
      </c>
      <c r="S141" s="423"/>
      <c r="T141" s="422" t="str">
        <f t="shared" ref="T141" si="535">IF(OR(T109=""),"",(T109-T93)/T93)</f>
        <v/>
      </c>
      <c r="U141" s="423"/>
      <c r="V141" s="422" t="str">
        <f t="shared" ref="V141" si="536">IF(OR(V109=""),"",(V109-V93)/V93)</f>
        <v/>
      </c>
      <c r="W141" s="423"/>
      <c r="X141" s="422" t="str">
        <f t="shared" ref="X141" si="537">IF(OR(X109=""),"",(X109-X93)/X93)</f>
        <v/>
      </c>
      <c r="Y141" s="423"/>
      <c r="Z141" s="422" t="str">
        <f t="shared" ref="Z141" si="538">IF(OR(Z109=""),"",(Z109-Z93)/Z93)</f>
        <v/>
      </c>
      <c r="AA141" s="423"/>
      <c r="AB141" s="422" t="str">
        <f t="shared" ref="AB141" si="539">IF(OR(AB109=""),"",(AB109-AB93)/AB93)</f>
        <v/>
      </c>
      <c r="AC141" s="423"/>
      <c r="AD141" s="422" t="str">
        <f t="shared" ref="AD141" si="540">IF(OR(AD109=""),"",(AD109-AD93)/AD93)</f>
        <v/>
      </c>
      <c r="AE141" s="423"/>
      <c r="AF141" s="422" t="str">
        <f t="shared" ref="AF141" si="541">IF(OR(AF109=""),"",(AF109-AF93)/AF93)</f>
        <v/>
      </c>
      <c r="AG141" s="423"/>
      <c r="AH141" s="422" t="str">
        <f t="shared" ref="AH141" si="542">IF(OR(AH109=""),"",(AH109-AH93)/AH93)</f>
        <v/>
      </c>
      <c r="AI141" s="423"/>
      <c r="AJ141" s="422" t="str">
        <f t="shared" ref="AJ141" si="543">IF(OR(AJ109=""),"",(AJ109-AJ93)/AJ93)</f>
        <v/>
      </c>
      <c r="AK141" s="423"/>
      <c r="AL141" s="129"/>
      <c r="AM141" s="129"/>
      <c r="AN141" s="129"/>
    </row>
    <row r="142" spans="1:40">
      <c r="A142" s="132" t="s">
        <v>51</v>
      </c>
      <c r="B142" s="426" t="str">
        <f t="shared" si="447"/>
        <v/>
      </c>
      <c r="C142" s="427"/>
      <c r="D142" s="426" t="str">
        <f t="shared" si="447"/>
        <v/>
      </c>
      <c r="E142" s="427"/>
      <c r="F142" s="426" t="str">
        <f t="shared" ref="F142" si="544">IF(OR(F110=""),"",(F110-F94)/F94)</f>
        <v/>
      </c>
      <c r="G142" s="427"/>
      <c r="H142" s="426" t="str">
        <f t="shared" ref="H142" si="545">IF(OR(H110=""),"",(H110-H94)/H94)</f>
        <v/>
      </c>
      <c r="I142" s="427"/>
      <c r="J142" s="426" t="str">
        <f t="shared" ref="J142" si="546">IF(OR(J110=""),"",(J110-J94)/J94)</f>
        <v/>
      </c>
      <c r="K142" s="427"/>
      <c r="L142" s="426" t="str">
        <f t="shared" ref="L142" si="547">IF(OR(L110=""),"",(L110-L94)/L94)</f>
        <v/>
      </c>
      <c r="M142" s="427"/>
      <c r="N142" s="426" t="str">
        <f t="shared" ref="N142" si="548">IF(OR(N110=""),"",(N110-N94)/N94)</f>
        <v/>
      </c>
      <c r="O142" s="427"/>
      <c r="P142" s="426" t="str">
        <f t="shared" ref="P142" si="549">IF(OR(P110=""),"",(P110-P94)/P94)</f>
        <v/>
      </c>
      <c r="Q142" s="427"/>
      <c r="R142" s="426" t="str">
        <f t="shared" ref="R142" si="550">IF(OR(R110=""),"",(R110-R94)/R94)</f>
        <v/>
      </c>
      <c r="S142" s="427"/>
      <c r="T142" s="426" t="str">
        <f t="shared" ref="T142" si="551">IF(OR(T110=""),"",(T110-T94)/T94)</f>
        <v/>
      </c>
      <c r="U142" s="427"/>
      <c r="V142" s="426" t="str">
        <f t="shared" ref="V142" si="552">IF(OR(V110=""),"",(V110-V94)/V94)</f>
        <v/>
      </c>
      <c r="W142" s="427"/>
      <c r="X142" s="426" t="str">
        <f t="shared" ref="X142" si="553">IF(OR(X110=""),"",(X110-X94)/X94)</f>
        <v/>
      </c>
      <c r="Y142" s="427"/>
      <c r="Z142" s="426" t="str">
        <f t="shared" ref="Z142" si="554">IF(OR(Z110=""),"",(Z110-Z94)/Z94)</f>
        <v/>
      </c>
      <c r="AA142" s="427"/>
      <c r="AB142" s="426" t="str">
        <f t="shared" ref="AB142" si="555">IF(OR(AB110=""),"",(AB110-AB94)/AB94)</f>
        <v/>
      </c>
      <c r="AC142" s="427"/>
      <c r="AD142" s="426" t="str">
        <f t="shared" ref="AD142" si="556">IF(OR(AD110=""),"",(AD110-AD94)/AD94)</f>
        <v/>
      </c>
      <c r="AE142" s="427"/>
      <c r="AF142" s="426" t="str">
        <f t="shared" ref="AF142" si="557">IF(OR(AF110=""),"",(AF110-AF94)/AF94)</f>
        <v/>
      </c>
      <c r="AG142" s="427"/>
      <c r="AH142" s="426" t="str">
        <f t="shared" ref="AH142" si="558">IF(OR(AH110=""),"",(AH110-AH94)/AH94)</f>
        <v/>
      </c>
      <c r="AI142" s="427"/>
      <c r="AJ142" s="426" t="str">
        <f t="shared" ref="AJ142" si="559">IF(OR(AJ110=""),"",(AJ110-AJ94)/AJ94)</f>
        <v/>
      </c>
      <c r="AK142" s="427"/>
      <c r="AL142" s="129"/>
      <c r="AM142" s="129"/>
      <c r="AN142" s="129"/>
    </row>
    <row r="143" spans="1:40">
      <c r="A143" s="133" t="s">
        <v>52</v>
      </c>
      <c r="B143" s="422" t="str">
        <f t="shared" si="447"/>
        <v/>
      </c>
      <c r="C143" s="423"/>
      <c r="D143" s="422" t="str">
        <f t="shared" si="447"/>
        <v/>
      </c>
      <c r="E143" s="423"/>
      <c r="F143" s="422" t="str">
        <f t="shared" ref="F143" si="560">IF(OR(F111=""),"",(F111-F95)/F95)</f>
        <v/>
      </c>
      <c r="G143" s="423"/>
      <c r="H143" s="422" t="str">
        <f t="shared" ref="H143" si="561">IF(OR(H111=""),"",(H111-H95)/H95)</f>
        <v/>
      </c>
      <c r="I143" s="423"/>
      <c r="J143" s="422" t="str">
        <f t="shared" ref="J143" si="562">IF(OR(J111=""),"",(J111-J95)/J95)</f>
        <v/>
      </c>
      <c r="K143" s="423"/>
      <c r="L143" s="422" t="str">
        <f t="shared" ref="L143" si="563">IF(OR(L111=""),"",(L111-L95)/L95)</f>
        <v/>
      </c>
      <c r="M143" s="423"/>
      <c r="N143" s="422" t="str">
        <f t="shared" ref="N143" si="564">IF(OR(N111=""),"",(N111-N95)/N95)</f>
        <v/>
      </c>
      <c r="O143" s="423"/>
      <c r="P143" s="422" t="str">
        <f t="shared" ref="P143" si="565">IF(OR(P111=""),"",(P111-P95)/P95)</f>
        <v/>
      </c>
      <c r="Q143" s="423"/>
      <c r="R143" s="422" t="str">
        <f t="shared" ref="R143" si="566">IF(OR(R111=""),"",(R111-R95)/R95)</f>
        <v/>
      </c>
      <c r="S143" s="423"/>
      <c r="T143" s="422" t="str">
        <f t="shared" ref="T143" si="567">IF(OR(T111=""),"",(T111-T95)/T95)</f>
        <v/>
      </c>
      <c r="U143" s="423"/>
      <c r="V143" s="422" t="str">
        <f t="shared" ref="V143" si="568">IF(OR(V111=""),"",(V111-V95)/V95)</f>
        <v/>
      </c>
      <c r="W143" s="423"/>
      <c r="X143" s="422" t="str">
        <f t="shared" ref="X143" si="569">IF(OR(X111=""),"",(X111-X95)/X95)</f>
        <v/>
      </c>
      <c r="Y143" s="423"/>
      <c r="Z143" s="422" t="str">
        <f t="shared" ref="Z143" si="570">IF(OR(Z111=""),"",(Z111-Z95)/Z95)</f>
        <v/>
      </c>
      <c r="AA143" s="423"/>
      <c r="AB143" s="422" t="str">
        <f t="shared" ref="AB143" si="571">IF(OR(AB111=""),"",(AB111-AB95)/AB95)</f>
        <v/>
      </c>
      <c r="AC143" s="423"/>
      <c r="AD143" s="422" t="str">
        <f t="shared" ref="AD143" si="572">IF(OR(AD111=""),"",(AD111-AD95)/AD95)</f>
        <v/>
      </c>
      <c r="AE143" s="423"/>
      <c r="AF143" s="422" t="str">
        <f t="shared" ref="AF143" si="573">IF(OR(AF111=""),"",(AF111-AF95)/AF95)</f>
        <v/>
      </c>
      <c r="AG143" s="423"/>
      <c r="AH143" s="422" t="str">
        <f t="shared" ref="AH143" si="574">IF(OR(AH111=""),"",(AH111-AH95)/AH95)</f>
        <v/>
      </c>
      <c r="AI143" s="423"/>
      <c r="AJ143" s="422" t="str">
        <f t="shared" ref="AJ143" si="575">IF(OR(AJ111=""),"",(AJ111-AJ95)/AJ95)</f>
        <v/>
      </c>
      <c r="AK143" s="423"/>
      <c r="AL143" s="129"/>
      <c r="AM143" s="129"/>
      <c r="AN143" s="129"/>
    </row>
    <row r="144" spans="1:40">
      <c r="A144" s="138" t="s">
        <v>53</v>
      </c>
      <c r="B144" s="426" t="str">
        <f t="shared" si="447"/>
        <v/>
      </c>
      <c r="C144" s="427"/>
      <c r="D144" s="426" t="str">
        <f t="shared" si="447"/>
        <v/>
      </c>
      <c r="E144" s="427"/>
      <c r="F144" s="426" t="str">
        <f t="shared" ref="F144" si="576">IF(OR(F112=""),"",(F112-F96)/F96)</f>
        <v/>
      </c>
      <c r="G144" s="427"/>
      <c r="H144" s="426" t="str">
        <f t="shared" ref="H144" si="577">IF(OR(H112=""),"",(H112-H96)/H96)</f>
        <v/>
      </c>
      <c r="I144" s="427"/>
      <c r="J144" s="426" t="str">
        <f t="shared" ref="J144" si="578">IF(OR(J112=""),"",(J112-J96)/J96)</f>
        <v/>
      </c>
      <c r="K144" s="427"/>
      <c r="L144" s="426" t="str">
        <f t="shared" ref="L144" si="579">IF(OR(L112=""),"",(L112-L96)/L96)</f>
        <v/>
      </c>
      <c r="M144" s="427"/>
      <c r="N144" s="426" t="str">
        <f t="shared" ref="N144" si="580">IF(OR(N112=""),"",(N112-N96)/N96)</f>
        <v/>
      </c>
      <c r="O144" s="427"/>
      <c r="P144" s="426" t="str">
        <f t="shared" ref="P144" si="581">IF(OR(P112=""),"",(P112-P96)/P96)</f>
        <v/>
      </c>
      <c r="Q144" s="427"/>
      <c r="R144" s="426" t="str">
        <f t="shared" ref="R144" si="582">IF(OR(R112=""),"",(R112-R96)/R96)</f>
        <v/>
      </c>
      <c r="S144" s="427"/>
      <c r="T144" s="426" t="str">
        <f t="shared" ref="T144" si="583">IF(OR(T112=""),"",(T112-T96)/T96)</f>
        <v/>
      </c>
      <c r="U144" s="427"/>
      <c r="V144" s="426" t="str">
        <f t="shared" ref="V144" si="584">IF(OR(V112=""),"",(V112-V96)/V96)</f>
        <v/>
      </c>
      <c r="W144" s="427"/>
      <c r="X144" s="426" t="str">
        <f t="shared" ref="X144" si="585">IF(OR(X112=""),"",(X112-X96)/X96)</f>
        <v/>
      </c>
      <c r="Y144" s="427"/>
      <c r="Z144" s="426" t="str">
        <f t="shared" ref="Z144" si="586">IF(OR(Z112=""),"",(Z112-Z96)/Z96)</f>
        <v/>
      </c>
      <c r="AA144" s="427"/>
      <c r="AB144" s="426" t="str">
        <f t="shared" ref="AB144" si="587">IF(OR(AB112=""),"",(AB112-AB96)/AB96)</f>
        <v/>
      </c>
      <c r="AC144" s="427"/>
      <c r="AD144" s="426" t="str">
        <f t="shared" ref="AD144" si="588">IF(OR(AD112=""),"",(AD112-AD96)/AD96)</f>
        <v/>
      </c>
      <c r="AE144" s="427"/>
      <c r="AF144" s="426" t="str">
        <f t="shared" ref="AF144" si="589">IF(OR(AF112=""),"",(AF112-AF96)/AF96)</f>
        <v/>
      </c>
      <c r="AG144" s="427"/>
      <c r="AH144" s="426" t="str">
        <f t="shared" ref="AH144" si="590">IF(OR(AH112=""),"",(AH112-AH96)/AH96)</f>
        <v/>
      </c>
      <c r="AI144" s="427"/>
      <c r="AJ144" s="426" t="str">
        <f t="shared" ref="AJ144" si="591">IF(OR(AJ112=""),"",(AJ112-AJ96)/AJ96)</f>
        <v/>
      </c>
      <c r="AK144" s="427"/>
      <c r="AL144" s="129"/>
      <c r="AM144" s="129"/>
      <c r="AN144" s="129"/>
    </row>
    <row r="145" spans="1:40" ht="17.399999999999999" thickBot="1">
      <c r="A145" s="133" t="s">
        <v>54</v>
      </c>
      <c r="B145" s="428" t="str">
        <f t="shared" si="447"/>
        <v/>
      </c>
      <c r="C145" s="429"/>
      <c r="D145" s="428" t="str">
        <f t="shared" si="447"/>
        <v/>
      </c>
      <c r="E145" s="429"/>
      <c r="F145" s="428" t="str">
        <f t="shared" ref="F145" si="592">IF(OR(F113=""),"",(F113-F97)/F97)</f>
        <v/>
      </c>
      <c r="G145" s="429"/>
      <c r="H145" s="428" t="str">
        <f t="shared" ref="H145" si="593">IF(OR(H113=""),"",(H113-H97)/H97)</f>
        <v/>
      </c>
      <c r="I145" s="429"/>
      <c r="J145" s="428" t="str">
        <f t="shared" ref="J145" si="594">IF(OR(J113=""),"",(J113-J97)/J97)</f>
        <v/>
      </c>
      <c r="K145" s="429"/>
      <c r="L145" s="428" t="str">
        <f t="shared" ref="L145" si="595">IF(OR(L113=""),"",(L113-L97)/L97)</f>
        <v/>
      </c>
      <c r="M145" s="429"/>
      <c r="N145" s="428" t="str">
        <f t="shared" ref="N145" si="596">IF(OR(N113=""),"",(N113-N97)/N97)</f>
        <v/>
      </c>
      <c r="O145" s="429"/>
      <c r="P145" s="428" t="str">
        <f t="shared" ref="P145" si="597">IF(OR(P113=""),"",(P113-P97)/P97)</f>
        <v/>
      </c>
      <c r="Q145" s="429"/>
      <c r="R145" s="428" t="str">
        <f t="shared" ref="R145" si="598">IF(OR(R113=""),"",(R113-R97)/R97)</f>
        <v/>
      </c>
      <c r="S145" s="429"/>
      <c r="T145" s="428" t="str">
        <f t="shared" ref="T145" si="599">IF(OR(T113=""),"",(T113-T97)/T97)</f>
        <v/>
      </c>
      <c r="U145" s="429"/>
      <c r="V145" s="428" t="str">
        <f t="shared" ref="V145" si="600">IF(OR(V113=""),"",(V113-V97)/V97)</f>
        <v/>
      </c>
      <c r="W145" s="429"/>
      <c r="X145" s="428" t="str">
        <f t="shared" ref="X145" si="601">IF(OR(X113=""),"",(X113-X97)/X97)</f>
        <v/>
      </c>
      <c r="Y145" s="429"/>
      <c r="Z145" s="428" t="str">
        <f t="shared" ref="Z145" si="602">IF(OR(Z113=""),"",(Z113-Z97)/Z97)</f>
        <v/>
      </c>
      <c r="AA145" s="429"/>
      <c r="AB145" s="428" t="str">
        <f t="shared" ref="AB145" si="603">IF(OR(AB113=""),"",(AB113-AB97)/AB97)</f>
        <v/>
      </c>
      <c r="AC145" s="429"/>
      <c r="AD145" s="428" t="str">
        <f t="shared" ref="AD145" si="604">IF(OR(AD113=""),"",(AD113-AD97)/AD97)</f>
        <v/>
      </c>
      <c r="AE145" s="429"/>
      <c r="AF145" s="428" t="str">
        <f t="shared" ref="AF145" si="605">IF(OR(AF113=""),"",(AF113-AF97)/AF97)</f>
        <v/>
      </c>
      <c r="AG145" s="429"/>
      <c r="AH145" s="428" t="str">
        <f t="shared" ref="AH145" si="606">IF(OR(AH113=""),"",(AH113-AH97)/AH97)</f>
        <v/>
      </c>
      <c r="AI145" s="429"/>
      <c r="AJ145" s="428" t="str">
        <f t="shared" ref="AJ145" si="607">IF(OR(AJ113=""),"",(AJ113-AJ97)/AJ97)</f>
        <v/>
      </c>
      <c r="AK145" s="429"/>
      <c r="AL145" s="129"/>
      <c r="AM145" s="129"/>
      <c r="AN145" s="129"/>
    </row>
    <row r="146" spans="1:40" ht="17.399999999999999" thickBot="1">
      <c r="A146" s="134" t="s">
        <v>120</v>
      </c>
      <c r="B146" s="430">
        <f>AVERAGE(B134:C145)</f>
        <v>-4.9894517272398652E-2</v>
      </c>
      <c r="C146" s="431"/>
      <c r="D146" s="430">
        <f t="shared" ref="D146" si="608">AVERAGE(D134:E145)</f>
        <v>3.1235236216369939E-2</v>
      </c>
      <c r="E146" s="431"/>
      <c r="F146" s="430">
        <f t="shared" ref="F146" si="609">AVERAGE(F134:G145)</f>
        <v>2.0531456018125199E-2</v>
      </c>
      <c r="G146" s="431"/>
      <c r="H146" s="430">
        <f t="shared" ref="H146" si="610">AVERAGE(H134:I145)</f>
        <v>2.0914933993158843E-2</v>
      </c>
      <c r="I146" s="431"/>
      <c r="J146" s="430">
        <f t="shared" ref="J146" si="611">AVERAGE(J134:K145)</f>
        <v>1.134977133550095E-2</v>
      </c>
      <c r="K146" s="431"/>
      <c r="L146" s="430">
        <f t="shared" ref="L146" si="612">AVERAGE(L134:M145)</f>
        <v>1.2130397909920354E-2</v>
      </c>
      <c r="M146" s="431"/>
      <c r="N146" s="430">
        <f t="shared" ref="N146" si="613">AVERAGE(N134:O145)</f>
        <v>3.468541078090271E-2</v>
      </c>
      <c r="O146" s="431"/>
      <c r="P146" s="430">
        <f t="shared" ref="P146" si="614">AVERAGE(P134:Q145)</f>
        <v>3.5961319396590204E-2</v>
      </c>
      <c r="Q146" s="431"/>
      <c r="R146" s="430">
        <f t="shared" ref="R146" si="615">AVERAGE(R134:S145)</f>
        <v>3.5964409709931165E-2</v>
      </c>
      <c r="S146" s="431"/>
      <c r="T146" s="430">
        <f t="shared" ref="T146" si="616">AVERAGE(T134:U145)</f>
        <v>-0.24898018212293535</v>
      </c>
      <c r="U146" s="431"/>
      <c r="V146" s="430">
        <f t="shared" ref="V146" si="617">AVERAGE(V134:W145)</f>
        <v>6.6544430025562415E-2</v>
      </c>
      <c r="W146" s="431"/>
      <c r="X146" s="430">
        <f t="shared" ref="X146" si="618">AVERAGE(X134:Y145)</f>
        <v>5.3232209752444977E-2</v>
      </c>
      <c r="Y146" s="431"/>
      <c r="Z146" s="430">
        <f t="shared" ref="Z146" si="619">AVERAGE(Z134:AA145)</f>
        <v>-2.1553153226550024E-2</v>
      </c>
      <c r="AA146" s="431"/>
      <c r="AB146" s="430">
        <f t="shared" ref="AB146" si="620">AVERAGE(AB134:AC145)</f>
        <v>-6.4585145412360809E-2</v>
      </c>
      <c r="AC146" s="431"/>
      <c r="AD146" s="430">
        <f t="shared" ref="AD146" si="621">AVERAGE(AD134:AE145)</f>
        <v>-6.1844178707869714E-2</v>
      </c>
      <c r="AE146" s="431"/>
      <c r="AF146" s="430">
        <f t="shared" ref="AF146" si="622">AVERAGE(AF134:AG145)</f>
        <v>-2.9305176387222614E-2</v>
      </c>
      <c r="AG146" s="431"/>
      <c r="AH146" s="430">
        <f t="shared" ref="AH146" si="623">AVERAGE(AH134:AI145)</f>
        <v>2.0258942702868932E-2</v>
      </c>
      <c r="AI146" s="431"/>
      <c r="AJ146" s="430">
        <f t="shared" ref="AJ146" si="624">AVERAGE(AJ134:AK145)</f>
        <v>1.6617983496300337E-2</v>
      </c>
      <c r="AK146" s="431"/>
      <c r="AL146" s="129"/>
      <c r="AM146" s="129"/>
      <c r="AN146" s="129"/>
    </row>
    <row r="147" spans="1:40">
      <c r="A147" s="136"/>
      <c r="B147" s="137"/>
      <c r="C147" s="137"/>
      <c r="D147" s="137"/>
      <c r="E147" s="137"/>
      <c r="F147" s="137"/>
      <c r="G147" s="136"/>
      <c r="H147" s="137"/>
      <c r="I147" s="136"/>
      <c r="J147" s="137"/>
      <c r="K147" s="136"/>
      <c r="L147" s="137"/>
      <c r="M147" s="137"/>
      <c r="N147" s="137"/>
      <c r="O147" s="136"/>
      <c r="P147" s="137"/>
      <c r="Q147" s="136"/>
      <c r="R147" s="137"/>
      <c r="S147" s="136"/>
      <c r="T147" s="137"/>
      <c r="U147" s="136"/>
      <c r="V147" s="137"/>
      <c r="W147" s="136"/>
      <c r="X147" s="137"/>
      <c r="Y147" s="136"/>
      <c r="Z147" s="137"/>
      <c r="AA147" s="136"/>
      <c r="AB147" s="137"/>
      <c r="AC147" s="136"/>
      <c r="AD147" s="129"/>
      <c r="AE147" s="136"/>
      <c r="AF147" s="137"/>
      <c r="AG147" s="136"/>
      <c r="AH147" s="135"/>
      <c r="AI147" s="136"/>
      <c r="AJ147" s="137"/>
      <c r="AK147" s="136"/>
      <c r="AL147" s="129"/>
      <c r="AM147" s="129"/>
      <c r="AN147" s="129"/>
    </row>
    <row r="148" spans="1:40" ht="93" customHeight="1" thickBot="1">
      <c r="A148" s="149" t="s">
        <v>57</v>
      </c>
      <c r="B148" s="137"/>
      <c r="C148" s="137"/>
      <c r="D148" s="137"/>
      <c r="E148" s="137"/>
      <c r="F148" s="137"/>
      <c r="G148" s="136"/>
      <c r="H148" s="137"/>
      <c r="I148" s="136"/>
      <c r="J148" s="137"/>
      <c r="K148" s="136"/>
      <c r="L148" s="137"/>
      <c r="M148" s="137"/>
      <c r="N148" s="137"/>
      <c r="O148" s="136"/>
      <c r="P148" s="137"/>
      <c r="Q148" s="136"/>
      <c r="R148" s="137"/>
      <c r="S148" s="136"/>
      <c r="T148" s="137"/>
      <c r="U148" s="136"/>
      <c r="V148" s="137"/>
      <c r="W148" s="136"/>
      <c r="X148" s="137"/>
      <c r="Y148" s="136"/>
      <c r="Z148" s="137"/>
      <c r="AA148" s="136"/>
      <c r="AB148" s="137"/>
      <c r="AC148" s="136"/>
      <c r="AD148" s="137"/>
      <c r="AE148" s="136"/>
      <c r="AF148" s="137"/>
      <c r="AG148" s="136"/>
      <c r="AH148" s="135"/>
      <c r="AI148" s="136"/>
      <c r="AJ148" s="137"/>
      <c r="AK148" s="136"/>
      <c r="AL148" s="129"/>
      <c r="AM148" s="129"/>
      <c r="AN148" s="129"/>
    </row>
    <row r="149" spans="1:40" ht="15" customHeight="1" thickBot="1">
      <c r="A149" s="334">
        <v>2021</v>
      </c>
      <c r="B149" s="307" t="s">
        <v>0</v>
      </c>
      <c r="C149" s="307"/>
      <c r="D149" s="307"/>
      <c r="E149" s="307"/>
      <c r="F149" s="307"/>
      <c r="G149" s="307"/>
      <c r="H149" s="307" t="s">
        <v>1</v>
      </c>
      <c r="I149" s="307"/>
      <c r="J149" s="307"/>
      <c r="K149" s="307"/>
      <c r="L149" s="307"/>
      <c r="M149" s="307"/>
      <c r="N149" s="307" t="s">
        <v>2</v>
      </c>
      <c r="O149" s="307"/>
      <c r="P149" s="307"/>
      <c r="Q149" s="307"/>
      <c r="R149" s="307"/>
      <c r="S149" s="307"/>
      <c r="T149" s="307" t="s">
        <v>3</v>
      </c>
      <c r="U149" s="307"/>
      <c r="V149" s="307"/>
      <c r="W149" s="307"/>
      <c r="X149" s="307"/>
      <c r="Y149" s="307"/>
      <c r="Z149" s="307" t="s">
        <v>4</v>
      </c>
      <c r="AA149" s="307"/>
      <c r="AB149" s="307"/>
      <c r="AC149" s="307"/>
      <c r="AD149" s="307"/>
      <c r="AE149" s="307"/>
      <c r="AF149" s="307" t="s">
        <v>5</v>
      </c>
      <c r="AG149" s="307"/>
      <c r="AH149" s="307"/>
      <c r="AI149" s="307"/>
      <c r="AJ149" s="307"/>
      <c r="AK149" s="307"/>
      <c r="AL149" s="129"/>
      <c r="AM149" s="129"/>
      <c r="AN149" s="129"/>
    </row>
    <row r="150" spans="1:40" ht="15.75" customHeight="1" thickBot="1">
      <c r="A150" s="335"/>
      <c r="B150" s="337" t="s">
        <v>6</v>
      </c>
      <c r="C150" s="338"/>
      <c r="D150" s="337" t="s">
        <v>7</v>
      </c>
      <c r="E150" s="338"/>
      <c r="F150" s="337" t="s">
        <v>8</v>
      </c>
      <c r="G150" s="338"/>
      <c r="H150" s="339" t="s">
        <v>9</v>
      </c>
      <c r="I150" s="339"/>
      <c r="J150" s="339" t="s">
        <v>7</v>
      </c>
      <c r="K150" s="339"/>
      <c r="L150" s="339" t="s">
        <v>8</v>
      </c>
      <c r="M150" s="339"/>
      <c r="N150" s="339" t="s">
        <v>9</v>
      </c>
      <c r="O150" s="339"/>
      <c r="P150" s="339" t="s">
        <v>7</v>
      </c>
      <c r="Q150" s="339"/>
      <c r="R150" s="339" t="s">
        <v>8</v>
      </c>
      <c r="S150" s="339"/>
      <c r="T150" s="339" t="s">
        <v>9</v>
      </c>
      <c r="U150" s="339"/>
      <c r="V150" s="339" t="s">
        <v>7</v>
      </c>
      <c r="W150" s="339"/>
      <c r="X150" s="339" t="s">
        <v>8</v>
      </c>
      <c r="Y150" s="339"/>
      <c r="Z150" s="339" t="s">
        <v>9</v>
      </c>
      <c r="AA150" s="339"/>
      <c r="AB150" s="339" t="s">
        <v>7</v>
      </c>
      <c r="AC150" s="339"/>
      <c r="AD150" s="339" t="s">
        <v>8</v>
      </c>
      <c r="AE150" s="339"/>
      <c r="AF150" s="339" t="s">
        <v>9</v>
      </c>
      <c r="AG150" s="339"/>
      <c r="AH150" s="339" t="s">
        <v>7</v>
      </c>
      <c r="AI150" s="339"/>
      <c r="AJ150" s="339" t="s">
        <v>8</v>
      </c>
      <c r="AK150" s="339"/>
      <c r="AL150" s="129"/>
      <c r="AM150" s="129"/>
      <c r="AN150" s="129"/>
    </row>
    <row r="151" spans="1:40">
      <c r="A151" s="132" t="s">
        <v>43</v>
      </c>
      <c r="B151" s="361">
        <v>493.62</v>
      </c>
      <c r="C151" s="362"/>
      <c r="D151" s="361">
        <v>369.34</v>
      </c>
      <c r="E151" s="362"/>
      <c r="F151" s="361">
        <v>384.29</v>
      </c>
      <c r="G151" s="362"/>
      <c r="H151" s="363">
        <v>499.79</v>
      </c>
      <c r="I151" s="363"/>
      <c r="J151" s="363">
        <v>366.83</v>
      </c>
      <c r="K151" s="363"/>
      <c r="L151" s="363">
        <v>375.07</v>
      </c>
      <c r="M151" s="363"/>
      <c r="N151" s="363">
        <v>501.6</v>
      </c>
      <c r="O151" s="363"/>
      <c r="P151" s="363">
        <v>371.47</v>
      </c>
      <c r="Q151" s="363"/>
      <c r="R151" s="363">
        <v>376.35</v>
      </c>
      <c r="S151" s="363"/>
      <c r="T151" s="363">
        <v>481.37</v>
      </c>
      <c r="U151" s="363"/>
      <c r="V151" s="363">
        <v>372.91</v>
      </c>
      <c r="W151" s="363"/>
      <c r="X151" s="363">
        <v>377.35</v>
      </c>
      <c r="Y151" s="363"/>
      <c r="Z151" s="363">
        <v>490.46</v>
      </c>
      <c r="AA151" s="363"/>
      <c r="AB151" s="363">
        <v>363.53</v>
      </c>
      <c r="AC151" s="363"/>
      <c r="AD151" s="363">
        <v>370.21</v>
      </c>
      <c r="AE151" s="363"/>
      <c r="AF151" s="363">
        <v>494.95</v>
      </c>
      <c r="AG151" s="363"/>
      <c r="AH151" s="363">
        <v>369.15</v>
      </c>
      <c r="AI151" s="363"/>
      <c r="AJ151" s="363">
        <v>377.24</v>
      </c>
      <c r="AK151" s="363"/>
      <c r="AL151" s="129"/>
      <c r="AM151" s="129"/>
      <c r="AN151" s="129"/>
    </row>
    <row r="152" spans="1:40" ht="15" customHeight="1">
      <c r="A152" s="133" t="s">
        <v>44</v>
      </c>
      <c r="B152" s="365">
        <v>482.59</v>
      </c>
      <c r="C152" s="366"/>
      <c r="D152" s="365">
        <v>359.57</v>
      </c>
      <c r="E152" s="366"/>
      <c r="F152" s="365">
        <v>374.77</v>
      </c>
      <c r="G152" s="366"/>
      <c r="H152" s="364">
        <v>480.04</v>
      </c>
      <c r="I152" s="364"/>
      <c r="J152" s="364">
        <v>361.83</v>
      </c>
      <c r="K152" s="364"/>
      <c r="L152" s="364">
        <v>369.23</v>
      </c>
      <c r="M152" s="364"/>
      <c r="N152" s="364">
        <v>491.62</v>
      </c>
      <c r="O152" s="364"/>
      <c r="P152" s="364">
        <v>367.18</v>
      </c>
      <c r="Q152" s="364"/>
      <c r="R152" s="364">
        <v>371.82</v>
      </c>
      <c r="S152" s="364"/>
      <c r="T152" s="364">
        <v>465.91</v>
      </c>
      <c r="U152" s="364"/>
      <c r="V152" s="364">
        <v>370.35</v>
      </c>
      <c r="W152" s="364"/>
      <c r="X152" s="364">
        <v>374.19</v>
      </c>
      <c r="Y152" s="364"/>
      <c r="Z152" s="364">
        <v>475.74</v>
      </c>
      <c r="AA152" s="364"/>
      <c r="AB152" s="364">
        <v>357.34</v>
      </c>
      <c r="AC152" s="364"/>
      <c r="AD152" s="364">
        <v>363.76</v>
      </c>
      <c r="AE152" s="364"/>
      <c r="AF152" s="364">
        <v>481.79</v>
      </c>
      <c r="AG152" s="364"/>
      <c r="AH152" s="364">
        <v>363.39</v>
      </c>
      <c r="AI152" s="364"/>
      <c r="AJ152" s="364">
        <v>371.14</v>
      </c>
      <c r="AK152" s="364"/>
      <c r="AL152" s="129"/>
      <c r="AM152" s="129"/>
      <c r="AN152" s="129"/>
    </row>
    <row r="153" spans="1:40" ht="15" customHeight="1">
      <c r="A153" s="132" t="s">
        <v>45</v>
      </c>
      <c r="B153" s="367">
        <v>461.54</v>
      </c>
      <c r="C153" s="368"/>
      <c r="D153" s="367">
        <v>352.22</v>
      </c>
      <c r="E153" s="368"/>
      <c r="F153" s="367">
        <v>367.11</v>
      </c>
      <c r="G153" s="368"/>
      <c r="H153" s="363">
        <v>463.12</v>
      </c>
      <c r="I153" s="363"/>
      <c r="J153" s="363">
        <v>352.34</v>
      </c>
      <c r="K153" s="363"/>
      <c r="L153" s="363">
        <v>360.05</v>
      </c>
      <c r="M153" s="363"/>
      <c r="N153" s="363">
        <v>478.94</v>
      </c>
      <c r="O153" s="363"/>
      <c r="P153" s="363">
        <v>363.22</v>
      </c>
      <c r="Q153" s="363"/>
      <c r="R153" s="363">
        <v>368.18</v>
      </c>
      <c r="S153" s="363"/>
      <c r="T153" s="363">
        <v>459.22</v>
      </c>
      <c r="U153" s="363"/>
      <c r="V153" s="363">
        <v>356.87</v>
      </c>
      <c r="W153" s="363"/>
      <c r="X153" s="363">
        <v>361.5</v>
      </c>
      <c r="Y153" s="363"/>
      <c r="Z153" s="363">
        <v>464.92</v>
      </c>
      <c r="AA153" s="363"/>
      <c r="AB153" s="363">
        <v>357.04</v>
      </c>
      <c r="AC153" s="363"/>
      <c r="AD153" s="363">
        <v>363.12</v>
      </c>
      <c r="AE153" s="363"/>
      <c r="AF153" s="363">
        <v>465.29</v>
      </c>
      <c r="AG153" s="363"/>
      <c r="AH153" s="363">
        <v>357.08</v>
      </c>
      <c r="AI153" s="363"/>
      <c r="AJ153" s="363">
        <v>364.95</v>
      </c>
      <c r="AK153" s="363"/>
      <c r="AL153" s="129"/>
      <c r="AM153" s="129"/>
      <c r="AN153" s="129"/>
    </row>
    <row r="154" spans="1:40" ht="15" customHeight="1">
      <c r="A154" s="133" t="s">
        <v>46</v>
      </c>
      <c r="B154" s="365">
        <v>425.67</v>
      </c>
      <c r="C154" s="366"/>
      <c r="D154" s="365">
        <v>370.07</v>
      </c>
      <c r="E154" s="366"/>
      <c r="F154" s="365">
        <v>377.94</v>
      </c>
      <c r="G154" s="366"/>
      <c r="H154" s="364">
        <v>414.09</v>
      </c>
      <c r="I154" s="364"/>
      <c r="J154" s="364">
        <v>363.01</v>
      </c>
      <c r="K154" s="364"/>
      <c r="L154" s="364">
        <v>366.86</v>
      </c>
      <c r="M154" s="364"/>
      <c r="N154" s="364">
        <v>421.97</v>
      </c>
      <c r="O154" s="364"/>
      <c r="P154" s="364">
        <v>367.7</v>
      </c>
      <c r="Q154" s="364"/>
      <c r="R154" s="364">
        <v>370.21</v>
      </c>
      <c r="S154" s="364"/>
      <c r="T154" s="364">
        <v>404.98</v>
      </c>
      <c r="U154" s="364"/>
      <c r="V154" s="364">
        <v>361.51</v>
      </c>
      <c r="W154" s="364"/>
      <c r="X154" s="364">
        <v>363.53</v>
      </c>
      <c r="Y154" s="364"/>
      <c r="Z154" s="364">
        <v>415.45</v>
      </c>
      <c r="AA154" s="364"/>
      <c r="AB154" s="364">
        <v>359.64</v>
      </c>
      <c r="AC154" s="364"/>
      <c r="AD154" s="364">
        <v>362.9</v>
      </c>
      <c r="AE154" s="364"/>
      <c r="AF154" s="364">
        <v>420.37</v>
      </c>
      <c r="AG154" s="364"/>
      <c r="AH154" s="364">
        <v>365.5</v>
      </c>
      <c r="AI154" s="364"/>
      <c r="AJ154" s="364">
        <v>369.69</v>
      </c>
      <c r="AK154" s="364"/>
      <c r="AL154" s="129"/>
      <c r="AM154" s="129"/>
      <c r="AN154" s="129"/>
    </row>
    <row r="155" spans="1:40" ht="15" customHeight="1">
      <c r="A155" s="132" t="s">
        <v>47</v>
      </c>
      <c r="B155" s="367">
        <v>423.94</v>
      </c>
      <c r="C155" s="368"/>
      <c r="D155" s="367">
        <v>364</v>
      </c>
      <c r="E155" s="368"/>
      <c r="F155" s="367">
        <v>372.47</v>
      </c>
      <c r="G155" s="368"/>
      <c r="H155" s="363">
        <v>412.83</v>
      </c>
      <c r="I155" s="363"/>
      <c r="J155" s="363">
        <v>365.33</v>
      </c>
      <c r="K155" s="363"/>
      <c r="L155" s="363">
        <v>369.03</v>
      </c>
      <c r="M155" s="363"/>
      <c r="N155" s="363">
        <v>425.86</v>
      </c>
      <c r="O155" s="363"/>
      <c r="P155" s="363">
        <v>372.32</v>
      </c>
      <c r="Q155" s="363"/>
      <c r="R155" s="363">
        <v>374.87</v>
      </c>
      <c r="S155" s="363"/>
      <c r="T155" s="363">
        <v>407.22</v>
      </c>
      <c r="U155" s="363"/>
      <c r="V155" s="363">
        <v>361.35</v>
      </c>
      <c r="W155" s="363"/>
      <c r="X155" s="363">
        <v>363.53</v>
      </c>
      <c r="Y155" s="363"/>
      <c r="Z155" s="363">
        <v>416.6</v>
      </c>
      <c r="AA155" s="363"/>
      <c r="AB155" s="363">
        <v>360.56</v>
      </c>
      <c r="AC155" s="363"/>
      <c r="AD155" s="363">
        <v>363.9</v>
      </c>
      <c r="AE155" s="363"/>
      <c r="AF155" s="363">
        <v>420.37</v>
      </c>
      <c r="AG155" s="363"/>
      <c r="AH155" s="363">
        <v>366.22</v>
      </c>
      <c r="AI155" s="363"/>
      <c r="AJ155" s="363">
        <v>370.43</v>
      </c>
      <c r="AK155" s="363"/>
      <c r="AL155" s="129"/>
      <c r="AM155" s="129"/>
      <c r="AN155" s="129"/>
    </row>
    <row r="156" spans="1:40" ht="15" customHeight="1">
      <c r="A156" s="133" t="s">
        <v>48</v>
      </c>
      <c r="B156" s="365">
        <v>452.91</v>
      </c>
      <c r="C156" s="366"/>
      <c r="D156" s="365">
        <v>365.29</v>
      </c>
      <c r="E156" s="366"/>
      <c r="F156" s="365">
        <v>377.43</v>
      </c>
      <c r="G156" s="366"/>
      <c r="H156" s="364">
        <v>430.74</v>
      </c>
      <c r="I156" s="364"/>
      <c r="J156" s="364">
        <v>365.26</v>
      </c>
      <c r="K156" s="364"/>
      <c r="L156" s="364">
        <v>370.15</v>
      </c>
      <c r="M156" s="364"/>
      <c r="N156" s="364">
        <v>437.7</v>
      </c>
      <c r="O156" s="364"/>
      <c r="P156" s="364">
        <v>369.7</v>
      </c>
      <c r="Q156" s="364"/>
      <c r="R156" s="364">
        <v>372.84</v>
      </c>
      <c r="S156" s="364"/>
      <c r="T156" s="364">
        <v>410.85</v>
      </c>
      <c r="U156" s="364"/>
      <c r="V156" s="364">
        <v>370.57</v>
      </c>
      <c r="W156" s="364"/>
      <c r="X156" s="364">
        <v>372.42</v>
      </c>
      <c r="Y156" s="364"/>
      <c r="Z156" s="364">
        <v>438.97</v>
      </c>
      <c r="AA156" s="364"/>
      <c r="AB156" s="364">
        <v>365.27</v>
      </c>
      <c r="AC156" s="364"/>
      <c r="AD156" s="364">
        <v>369.72</v>
      </c>
      <c r="AE156" s="364"/>
      <c r="AF156" s="364">
        <v>441.53</v>
      </c>
      <c r="AG156" s="364"/>
      <c r="AH156" s="364">
        <v>367.35</v>
      </c>
      <c r="AI156" s="364"/>
      <c r="AJ156" s="364">
        <v>372.97</v>
      </c>
      <c r="AK156" s="364"/>
      <c r="AL156" s="129"/>
      <c r="AM156" s="129"/>
      <c r="AN156" s="129"/>
    </row>
    <row r="157" spans="1:40" ht="15" customHeight="1">
      <c r="A157" s="132" t="s">
        <v>49</v>
      </c>
      <c r="B157" s="367">
        <v>496.07</v>
      </c>
      <c r="C157" s="368"/>
      <c r="D157" s="367">
        <v>374.12</v>
      </c>
      <c r="E157" s="368"/>
      <c r="F157" s="367">
        <v>390.54</v>
      </c>
      <c r="G157" s="368"/>
      <c r="H157" s="363">
        <v>481.06</v>
      </c>
      <c r="I157" s="363"/>
      <c r="J157" s="363">
        <v>372.87</v>
      </c>
      <c r="K157" s="363"/>
      <c r="L157" s="363">
        <v>380.71</v>
      </c>
      <c r="M157" s="363"/>
      <c r="N157" s="363">
        <v>486.27</v>
      </c>
      <c r="O157" s="363"/>
      <c r="P157" s="363">
        <v>373.54</v>
      </c>
      <c r="Q157" s="363"/>
      <c r="R157" s="363">
        <v>378.52</v>
      </c>
      <c r="S157" s="363"/>
      <c r="T157" s="363">
        <v>452.3</v>
      </c>
      <c r="U157" s="363"/>
      <c r="V157" s="363">
        <v>370.02</v>
      </c>
      <c r="W157" s="363"/>
      <c r="X157" s="363">
        <v>373.59</v>
      </c>
      <c r="Y157" s="363"/>
      <c r="Z157" s="363">
        <v>490.63</v>
      </c>
      <c r="AA157" s="363"/>
      <c r="AB157" s="363">
        <v>375.8</v>
      </c>
      <c r="AC157" s="363"/>
      <c r="AD157" s="363">
        <v>382.69</v>
      </c>
      <c r="AE157" s="363"/>
      <c r="AF157" s="363">
        <v>488.03</v>
      </c>
      <c r="AG157" s="363"/>
      <c r="AH157" s="363">
        <v>373.48</v>
      </c>
      <c r="AI157" s="363"/>
      <c r="AJ157" s="363">
        <v>381.92</v>
      </c>
      <c r="AK157" s="363"/>
      <c r="AL157" s="129"/>
      <c r="AM157" s="129"/>
      <c r="AN157" s="129"/>
    </row>
    <row r="158" spans="1:40" ht="15" customHeight="1">
      <c r="A158" s="133" t="s">
        <v>50</v>
      </c>
      <c r="B158" s="365">
        <v>514.29999999999995</v>
      </c>
      <c r="C158" s="366"/>
      <c r="D158" s="365">
        <v>378.49</v>
      </c>
      <c r="E158" s="366"/>
      <c r="F158" s="365">
        <v>396.5</v>
      </c>
      <c r="G158" s="366"/>
      <c r="H158" s="364">
        <v>489.84</v>
      </c>
      <c r="I158" s="364"/>
      <c r="J158" s="364">
        <v>378.59</v>
      </c>
      <c r="K158" s="364"/>
      <c r="L158" s="364">
        <v>386.56</v>
      </c>
      <c r="M158" s="364"/>
      <c r="N158" s="364">
        <v>498.4</v>
      </c>
      <c r="O158" s="364"/>
      <c r="P158" s="364">
        <v>382.35</v>
      </c>
      <c r="Q158" s="364"/>
      <c r="R158" s="364">
        <v>387.37</v>
      </c>
      <c r="S158" s="364"/>
      <c r="T158" s="364">
        <v>461.59</v>
      </c>
      <c r="U158" s="364"/>
      <c r="V158" s="364">
        <v>391.94</v>
      </c>
      <c r="W158" s="364"/>
      <c r="X158" s="364">
        <v>394.82</v>
      </c>
      <c r="Y158" s="364"/>
      <c r="Z158" s="364">
        <v>506.7</v>
      </c>
      <c r="AA158" s="364"/>
      <c r="AB158" s="364">
        <v>380.11</v>
      </c>
      <c r="AC158" s="364"/>
      <c r="AD158" s="364">
        <v>387.38</v>
      </c>
      <c r="AE158" s="364"/>
      <c r="AF158" s="364">
        <v>502.57</v>
      </c>
      <c r="AG158" s="364"/>
      <c r="AH158" s="364">
        <v>381.52</v>
      </c>
      <c r="AI158" s="364"/>
      <c r="AJ158" s="364">
        <v>390.23</v>
      </c>
      <c r="AK158" s="364"/>
      <c r="AL158" s="129"/>
      <c r="AM158" s="129"/>
      <c r="AN158" s="129"/>
    </row>
    <row r="159" spans="1:40" ht="15" customHeight="1">
      <c r="A159" s="132" t="s">
        <v>51</v>
      </c>
      <c r="B159" s="367">
        <v>510.93</v>
      </c>
      <c r="C159" s="368"/>
      <c r="D159" s="367">
        <v>383.48</v>
      </c>
      <c r="E159" s="368"/>
      <c r="F159" s="367">
        <v>400.03</v>
      </c>
      <c r="G159" s="368"/>
      <c r="H159" s="363">
        <v>498.25</v>
      </c>
      <c r="I159" s="363"/>
      <c r="J159" s="363">
        <v>384.71</v>
      </c>
      <c r="K159" s="363"/>
      <c r="L159" s="363">
        <v>392.58</v>
      </c>
      <c r="M159" s="363"/>
      <c r="N159" s="363">
        <v>511.37</v>
      </c>
      <c r="O159" s="363"/>
      <c r="P159" s="363">
        <v>389</v>
      </c>
      <c r="Q159" s="363"/>
      <c r="R159" s="363">
        <v>394.13</v>
      </c>
      <c r="S159" s="363"/>
      <c r="T159" s="363">
        <v>479.48</v>
      </c>
      <c r="U159" s="363"/>
      <c r="V159" s="363">
        <v>397.01</v>
      </c>
      <c r="W159" s="363"/>
      <c r="X159" s="363">
        <v>400.2</v>
      </c>
      <c r="Y159" s="363"/>
      <c r="Z159" s="363">
        <v>506.52</v>
      </c>
      <c r="AA159" s="363"/>
      <c r="AB159" s="363">
        <v>383.12</v>
      </c>
      <c r="AC159" s="363"/>
      <c r="AD159" s="363">
        <v>390.22</v>
      </c>
      <c r="AE159" s="363"/>
      <c r="AF159" s="363">
        <v>506.32</v>
      </c>
      <c r="AG159" s="363"/>
      <c r="AH159" s="363">
        <v>387.01</v>
      </c>
      <c r="AI159" s="363"/>
      <c r="AJ159" s="363">
        <v>395.38</v>
      </c>
      <c r="AK159" s="363"/>
      <c r="AL159" s="129"/>
      <c r="AM159" s="129"/>
      <c r="AN159" s="129"/>
    </row>
    <row r="160" spans="1:40" ht="15" customHeight="1">
      <c r="A160" s="133" t="s">
        <v>52</v>
      </c>
      <c r="B160" s="365">
        <v>509.89</v>
      </c>
      <c r="C160" s="366"/>
      <c r="D160" s="365">
        <v>390.13</v>
      </c>
      <c r="E160" s="366"/>
      <c r="F160" s="365">
        <v>406.25</v>
      </c>
      <c r="G160" s="366"/>
      <c r="H160" s="364">
        <v>502.76</v>
      </c>
      <c r="I160" s="364"/>
      <c r="J160" s="364">
        <v>394.8</v>
      </c>
      <c r="K160" s="364"/>
      <c r="L160" s="364">
        <v>402.36</v>
      </c>
      <c r="M160" s="364"/>
      <c r="N160" s="364">
        <v>516.22</v>
      </c>
      <c r="O160" s="364"/>
      <c r="P160" s="364">
        <v>399.69</v>
      </c>
      <c r="Q160" s="364"/>
      <c r="R160" s="364">
        <v>404.77</v>
      </c>
      <c r="S160" s="364"/>
      <c r="T160" s="364">
        <v>489.65</v>
      </c>
      <c r="U160" s="364"/>
      <c r="V160" s="364">
        <v>406.47</v>
      </c>
      <c r="W160" s="364"/>
      <c r="X160" s="364">
        <v>409.67</v>
      </c>
      <c r="Y160" s="364"/>
      <c r="Z160" s="364">
        <v>506.86</v>
      </c>
      <c r="AA160" s="364"/>
      <c r="AB160" s="364">
        <v>390.42</v>
      </c>
      <c r="AC160" s="364"/>
      <c r="AD160" s="364">
        <v>397.4</v>
      </c>
      <c r="AE160" s="364"/>
      <c r="AF160" s="364">
        <v>508.31</v>
      </c>
      <c r="AG160" s="364"/>
      <c r="AH160" s="364">
        <v>396.08</v>
      </c>
      <c r="AI160" s="364"/>
      <c r="AJ160" s="364">
        <v>404.19</v>
      </c>
      <c r="AK160" s="364"/>
      <c r="AL160" s="129"/>
      <c r="AM160" s="129"/>
      <c r="AN160" s="129"/>
    </row>
    <row r="161" spans="1:40" ht="15" customHeight="1">
      <c r="A161" s="132" t="s">
        <v>53</v>
      </c>
      <c r="B161" s="367">
        <v>511.63</v>
      </c>
      <c r="C161" s="368"/>
      <c r="D161" s="367">
        <v>396.65</v>
      </c>
      <c r="E161" s="368"/>
      <c r="F161" s="367">
        <v>413.05</v>
      </c>
      <c r="G161" s="368"/>
      <c r="H161" s="363">
        <v>510.31</v>
      </c>
      <c r="I161" s="363"/>
      <c r="J161" s="363">
        <v>402.44</v>
      </c>
      <c r="K161" s="363"/>
      <c r="L161" s="363">
        <v>410.12</v>
      </c>
      <c r="M161" s="363"/>
      <c r="N161" s="363">
        <v>516.76</v>
      </c>
      <c r="O161" s="363"/>
      <c r="P161" s="363">
        <v>405.69</v>
      </c>
      <c r="Q161" s="363"/>
      <c r="R161" s="363">
        <v>410.64</v>
      </c>
      <c r="S161" s="363"/>
      <c r="T161" s="363">
        <v>496.9</v>
      </c>
      <c r="U161" s="363"/>
      <c r="V161" s="363">
        <v>404.56</v>
      </c>
      <c r="W161" s="363"/>
      <c r="X161" s="363">
        <v>408.15</v>
      </c>
      <c r="Y161" s="363"/>
      <c r="Z161" s="363">
        <v>509.84</v>
      </c>
      <c r="AA161" s="363"/>
      <c r="AB161" s="363">
        <v>394.33</v>
      </c>
      <c r="AC161" s="363"/>
      <c r="AD161" s="363">
        <v>401.73</v>
      </c>
      <c r="AE161" s="363"/>
      <c r="AF161" s="363">
        <v>511.33</v>
      </c>
      <c r="AG161" s="363"/>
      <c r="AH161" s="363">
        <v>401.32</v>
      </c>
      <c r="AI161" s="363"/>
      <c r="AJ161" s="363">
        <v>409.61</v>
      </c>
      <c r="AK161" s="363"/>
      <c r="AL161" s="129"/>
      <c r="AM161" s="129"/>
      <c r="AN161" s="129"/>
    </row>
    <row r="162" spans="1:40" ht="17.399999999999999" thickBot="1">
      <c r="A162" s="133" t="s">
        <v>54</v>
      </c>
      <c r="B162" s="369">
        <v>500.03</v>
      </c>
      <c r="C162" s="370"/>
      <c r="D162" s="369">
        <v>398.19</v>
      </c>
      <c r="E162" s="370"/>
      <c r="F162" s="369">
        <v>412.32</v>
      </c>
      <c r="G162" s="370"/>
      <c r="H162" s="364">
        <v>503.63</v>
      </c>
      <c r="I162" s="364"/>
      <c r="J162" s="364">
        <v>402.02</v>
      </c>
      <c r="K162" s="364"/>
      <c r="L162" s="364">
        <v>409.1</v>
      </c>
      <c r="M162" s="364"/>
      <c r="N162" s="364">
        <v>501.71</v>
      </c>
      <c r="O162" s="364"/>
      <c r="P162" s="364">
        <v>404.31</v>
      </c>
      <c r="Q162" s="364"/>
      <c r="R162" s="364">
        <v>408.22</v>
      </c>
      <c r="S162" s="364"/>
      <c r="T162" s="364">
        <v>479.98</v>
      </c>
      <c r="U162" s="364"/>
      <c r="V162" s="364">
        <v>404.62</v>
      </c>
      <c r="W162" s="364"/>
      <c r="X162" s="364">
        <v>407.45</v>
      </c>
      <c r="Y162" s="364"/>
      <c r="Z162" s="364">
        <v>503.87</v>
      </c>
      <c r="AA162" s="364"/>
      <c r="AB162" s="364">
        <v>396.1</v>
      </c>
      <c r="AC162" s="364"/>
      <c r="AD162" s="364">
        <v>402.8</v>
      </c>
      <c r="AE162" s="364"/>
      <c r="AF162" s="364">
        <v>500.26</v>
      </c>
      <c r="AG162" s="364"/>
      <c r="AH162" s="364">
        <v>401.4</v>
      </c>
      <c r="AI162" s="364"/>
      <c r="AJ162" s="364">
        <v>408.51</v>
      </c>
      <c r="AK162" s="364"/>
      <c r="AL162" s="129"/>
      <c r="AM162" s="129"/>
      <c r="AN162" s="129"/>
    </row>
    <row r="163" spans="1:40" ht="15" customHeight="1" thickBot="1">
      <c r="A163" s="134" t="s">
        <v>120</v>
      </c>
      <c r="B163" s="372">
        <v>480.02</v>
      </c>
      <c r="C163" s="373"/>
      <c r="D163" s="372">
        <v>374.8</v>
      </c>
      <c r="E163" s="373"/>
      <c r="F163" s="372">
        <v>388.97</v>
      </c>
      <c r="G163" s="373"/>
      <c r="H163" s="371">
        <v>471.42</v>
      </c>
      <c r="I163" s="371"/>
      <c r="J163" s="371">
        <v>375.48</v>
      </c>
      <c r="K163" s="371"/>
      <c r="L163" s="371">
        <v>382.26</v>
      </c>
      <c r="M163" s="371"/>
      <c r="N163" s="371">
        <v>479.78</v>
      </c>
      <c r="O163" s="371"/>
      <c r="P163" s="371">
        <v>380.29</v>
      </c>
      <c r="Q163" s="371"/>
      <c r="R163" s="371">
        <v>384.57</v>
      </c>
      <c r="S163" s="371"/>
      <c r="T163" s="371">
        <v>454.46</v>
      </c>
      <c r="U163" s="371"/>
      <c r="V163" s="371">
        <v>380.16</v>
      </c>
      <c r="W163" s="371"/>
      <c r="X163" s="371">
        <v>383.29</v>
      </c>
      <c r="Y163" s="371"/>
      <c r="Z163" s="371">
        <v>475.96</v>
      </c>
      <c r="AA163" s="371"/>
      <c r="AB163" s="371">
        <v>373.03</v>
      </c>
      <c r="AC163" s="371"/>
      <c r="AD163" s="371">
        <v>379.05</v>
      </c>
      <c r="AE163" s="371"/>
      <c r="AF163" s="371">
        <v>476.33</v>
      </c>
      <c r="AG163" s="371"/>
      <c r="AH163" s="371">
        <v>377.1</v>
      </c>
      <c r="AI163" s="371"/>
      <c r="AJ163" s="371">
        <v>384.29</v>
      </c>
      <c r="AK163" s="371"/>
      <c r="AL163" s="129"/>
      <c r="AM163" s="129"/>
      <c r="AN163" s="129"/>
    </row>
    <row r="164" spans="1:40" ht="17.399999999999999" thickBot="1">
      <c r="A164" s="129"/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</row>
    <row r="165" spans="1:40" ht="15" customHeight="1" thickBot="1">
      <c r="A165" s="334">
        <v>2022</v>
      </c>
      <c r="B165" s="307" t="s">
        <v>0</v>
      </c>
      <c r="C165" s="307"/>
      <c r="D165" s="307"/>
      <c r="E165" s="307"/>
      <c r="F165" s="307"/>
      <c r="G165" s="307"/>
      <c r="H165" s="307" t="s">
        <v>1</v>
      </c>
      <c r="I165" s="307"/>
      <c r="J165" s="307"/>
      <c r="K165" s="307"/>
      <c r="L165" s="307"/>
      <c r="M165" s="307"/>
      <c r="N165" s="307" t="s">
        <v>2</v>
      </c>
      <c r="O165" s="307"/>
      <c r="P165" s="307"/>
      <c r="Q165" s="307"/>
      <c r="R165" s="307"/>
      <c r="S165" s="307"/>
      <c r="T165" s="307" t="s">
        <v>3</v>
      </c>
      <c r="U165" s="307"/>
      <c r="V165" s="307"/>
      <c r="W165" s="307"/>
      <c r="X165" s="307"/>
      <c r="Y165" s="307"/>
      <c r="Z165" s="307" t="s">
        <v>4</v>
      </c>
      <c r="AA165" s="307"/>
      <c r="AB165" s="307"/>
      <c r="AC165" s="307"/>
      <c r="AD165" s="307"/>
      <c r="AE165" s="307"/>
      <c r="AF165" s="307" t="s">
        <v>5</v>
      </c>
      <c r="AG165" s="307"/>
      <c r="AH165" s="307"/>
      <c r="AI165" s="307"/>
      <c r="AJ165" s="307"/>
      <c r="AK165" s="307"/>
      <c r="AL165" s="129"/>
      <c r="AM165" s="129"/>
      <c r="AN165" s="129"/>
    </row>
    <row r="166" spans="1:40" ht="15.75" customHeight="1" thickBot="1">
      <c r="A166" s="335"/>
      <c r="B166" s="337" t="s">
        <v>6</v>
      </c>
      <c r="C166" s="338"/>
      <c r="D166" s="337" t="s">
        <v>7</v>
      </c>
      <c r="E166" s="338"/>
      <c r="F166" s="337" t="s">
        <v>8</v>
      </c>
      <c r="G166" s="338"/>
      <c r="H166" s="339" t="s">
        <v>9</v>
      </c>
      <c r="I166" s="339"/>
      <c r="J166" s="339" t="s">
        <v>7</v>
      </c>
      <c r="K166" s="339"/>
      <c r="L166" s="339" t="s">
        <v>8</v>
      </c>
      <c r="M166" s="339"/>
      <c r="N166" s="339" t="s">
        <v>9</v>
      </c>
      <c r="O166" s="339"/>
      <c r="P166" s="339" t="s">
        <v>7</v>
      </c>
      <c r="Q166" s="339"/>
      <c r="R166" s="339" t="s">
        <v>8</v>
      </c>
      <c r="S166" s="339"/>
      <c r="T166" s="339" t="s">
        <v>9</v>
      </c>
      <c r="U166" s="339"/>
      <c r="V166" s="339" t="s">
        <v>7</v>
      </c>
      <c r="W166" s="339"/>
      <c r="X166" s="339" t="s">
        <v>8</v>
      </c>
      <c r="Y166" s="339"/>
      <c r="Z166" s="339" t="s">
        <v>9</v>
      </c>
      <c r="AA166" s="339"/>
      <c r="AB166" s="339" t="s">
        <v>7</v>
      </c>
      <c r="AC166" s="339"/>
      <c r="AD166" s="339" t="s">
        <v>8</v>
      </c>
      <c r="AE166" s="339"/>
      <c r="AF166" s="339" t="s">
        <v>9</v>
      </c>
      <c r="AG166" s="339"/>
      <c r="AH166" s="339" t="s">
        <v>7</v>
      </c>
      <c r="AI166" s="339"/>
      <c r="AJ166" s="339" t="s">
        <v>8</v>
      </c>
      <c r="AK166" s="339"/>
      <c r="AL166" s="129"/>
      <c r="AM166" s="129"/>
      <c r="AN166" s="129"/>
    </row>
    <row r="167" spans="1:40">
      <c r="A167" s="132" t="s">
        <v>43</v>
      </c>
      <c r="B167" s="361">
        <v>490.66</v>
      </c>
      <c r="C167" s="362"/>
      <c r="D167" s="361">
        <v>411.62</v>
      </c>
      <c r="E167" s="362"/>
      <c r="F167" s="361">
        <v>422.14</v>
      </c>
      <c r="G167" s="362"/>
      <c r="H167" s="363">
        <v>491.56</v>
      </c>
      <c r="I167" s="363"/>
      <c r="J167" s="363">
        <v>411.78</v>
      </c>
      <c r="K167" s="363"/>
      <c r="L167" s="363">
        <v>418.15</v>
      </c>
      <c r="M167" s="363"/>
      <c r="N167" s="363">
        <v>486.27</v>
      </c>
      <c r="O167" s="363"/>
      <c r="P167" s="363">
        <v>413.57</v>
      </c>
      <c r="Q167" s="363"/>
      <c r="R167" s="363">
        <v>416.67</v>
      </c>
      <c r="S167" s="363"/>
      <c r="T167" s="363">
        <v>472.94</v>
      </c>
      <c r="U167" s="363"/>
      <c r="V167" s="363">
        <v>406.74</v>
      </c>
      <c r="W167" s="363"/>
      <c r="X167" s="363">
        <v>409.64</v>
      </c>
      <c r="Y167" s="363"/>
      <c r="Z167" s="363">
        <v>490.31</v>
      </c>
      <c r="AA167" s="363"/>
      <c r="AB167" s="363">
        <v>411.1</v>
      </c>
      <c r="AC167" s="363"/>
      <c r="AD167" s="363">
        <v>415.87</v>
      </c>
      <c r="AE167" s="363"/>
      <c r="AF167" s="363">
        <v>488.77</v>
      </c>
      <c r="AG167" s="363"/>
      <c r="AH167" s="363">
        <v>411.65</v>
      </c>
      <c r="AI167" s="363"/>
      <c r="AJ167" s="363">
        <v>417.33</v>
      </c>
      <c r="AK167" s="363"/>
      <c r="AL167" s="129"/>
      <c r="AM167" s="129"/>
      <c r="AN167" s="129"/>
    </row>
    <row r="168" spans="1:40" ht="15" customHeight="1">
      <c r="A168" s="133" t="s">
        <v>44</v>
      </c>
      <c r="B168" s="365">
        <v>487.95</v>
      </c>
      <c r="C168" s="366"/>
      <c r="D168" s="365">
        <v>415.57</v>
      </c>
      <c r="E168" s="366"/>
      <c r="F168" s="365">
        <v>425.31</v>
      </c>
      <c r="G168" s="366"/>
      <c r="H168" s="364">
        <v>484.94</v>
      </c>
      <c r="I168" s="364"/>
      <c r="J168" s="364">
        <v>417.79</v>
      </c>
      <c r="K168" s="364"/>
      <c r="L168" s="364">
        <v>423.36</v>
      </c>
      <c r="M168" s="364"/>
      <c r="N168" s="364">
        <v>487.34</v>
      </c>
      <c r="O168" s="364"/>
      <c r="P168" s="364">
        <v>415.73</v>
      </c>
      <c r="Q168" s="364"/>
      <c r="R168" s="364">
        <v>418.81</v>
      </c>
      <c r="S168" s="364"/>
      <c r="T168" s="364">
        <v>467.06</v>
      </c>
      <c r="U168" s="364"/>
      <c r="V168" s="364">
        <v>411.56</v>
      </c>
      <c r="W168" s="364"/>
      <c r="X168" s="364">
        <v>414</v>
      </c>
      <c r="Y168" s="364"/>
      <c r="Z168" s="364">
        <v>482.69</v>
      </c>
      <c r="AA168" s="364"/>
      <c r="AB168" s="364">
        <v>413.45</v>
      </c>
      <c r="AC168" s="364"/>
      <c r="AD168" s="364">
        <v>417.64</v>
      </c>
      <c r="AE168" s="364"/>
      <c r="AF168" s="364">
        <v>485.25</v>
      </c>
      <c r="AG168" s="364"/>
      <c r="AH168" s="364">
        <v>415.25</v>
      </c>
      <c r="AI168" s="364"/>
      <c r="AJ168" s="364">
        <v>420.5</v>
      </c>
      <c r="AK168" s="364"/>
      <c r="AL168" s="129"/>
      <c r="AM168" s="129"/>
      <c r="AN168" s="129"/>
    </row>
    <row r="169" spans="1:40" ht="15" customHeight="1">
      <c r="A169" s="132" t="s">
        <v>45</v>
      </c>
      <c r="B169" s="367">
        <v>462.36</v>
      </c>
      <c r="C169" s="368"/>
      <c r="D169" s="367">
        <v>422.46</v>
      </c>
      <c r="E169" s="368"/>
      <c r="F169" s="367">
        <v>428.31</v>
      </c>
      <c r="G169" s="368"/>
      <c r="H169" s="363">
        <v>466.88</v>
      </c>
      <c r="I169" s="363"/>
      <c r="J169" s="363">
        <v>420.4</v>
      </c>
      <c r="K169" s="363"/>
      <c r="L169" s="363">
        <v>424.59</v>
      </c>
      <c r="M169" s="363"/>
      <c r="N169" s="363">
        <v>474.19</v>
      </c>
      <c r="O169" s="363"/>
      <c r="P169" s="363">
        <v>434</v>
      </c>
      <c r="Q169" s="363"/>
      <c r="R169" s="363">
        <v>435.93</v>
      </c>
      <c r="S169" s="363"/>
      <c r="T169" s="363">
        <v>459.33</v>
      </c>
      <c r="U169" s="363"/>
      <c r="V169" s="363">
        <v>424.81</v>
      </c>
      <c r="W169" s="363"/>
      <c r="X169" s="363">
        <v>426.47</v>
      </c>
      <c r="Y169" s="363"/>
      <c r="Z169" s="363">
        <v>466.5</v>
      </c>
      <c r="AA169" s="363"/>
      <c r="AB169" s="363">
        <v>418.26</v>
      </c>
      <c r="AC169" s="363"/>
      <c r="AD169" s="363">
        <v>421.51</v>
      </c>
      <c r="AE169" s="363"/>
      <c r="AF169" s="363">
        <v>465.78</v>
      </c>
      <c r="AG169" s="363"/>
      <c r="AH169" s="363">
        <v>425.66</v>
      </c>
      <c r="AI169" s="363"/>
      <c r="AJ169" s="363">
        <v>428.96</v>
      </c>
      <c r="AK169" s="363"/>
      <c r="AL169" s="129"/>
      <c r="AM169" s="129"/>
      <c r="AN169" s="129"/>
    </row>
    <row r="170" spans="1:40" ht="15" customHeight="1">
      <c r="A170" s="133" t="s">
        <v>46</v>
      </c>
      <c r="B170" s="365">
        <v>419.88</v>
      </c>
      <c r="C170" s="366"/>
      <c r="D170" s="365">
        <v>439.46</v>
      </c>
      <c r="E170" s="366"/>
      <c r="F170" s="365">
        <v>436.48</v>
      </c>
      <c r="G170" s="366"/>
      <c r="H170" s="364">
        <v>412.92</v>
      </c>
      <c r="I170" s="364"/>
      <c r="J170" s="364">
        <v>434.35</v>
      </c>
      <c r="K170" s="364"/>
      <c r="L170" s="364">
        <v>432.32</v>
      </c>
      <c r="M170" s="364"/>
      <c r="N170" s="364">
        <v>423.22</v>
      </c>
      <c r="O170" s="364"/>
      <c r="P170" s="364">
        <v>438.63</v>
      </c>
      <c r="Q170" s="364"/>
      <c r="R170" s="364">
        <v>437.81</v>
      </c>
      <c r="S170" s="364"/>
      <c r="T170" s="364">
        <v>407.01</v>
      </c>
      <c r="U170" s="364"/>
      <c r="V170" s="364">
        <v>433.77</v>
      </c>
      <c r="W170" s="364"/>
      <c r="X170" s="364">
        <v>432.33</v>
      </c>
      <c r="Y170" s="364"/>
      <c r="Z170" s="364">
        <v>413.62</v>
      </c>
      <c r="AA170" s="364"/>
      <c r="AB170" s="364">
        <v>437.32</v>
      </c>
      <c r="AC170" s="364"/>
      <c r="AD170" s="364">
        <v>435.64</v>
      </c>
      <c r="AE170" s="364"/>
      <c r="AF170" s="364">
        <v>417.59</v>
      </c>
      <c r="AG170" s="364"/>
      <c r="AH170" s="364">
        <v>437.3</v>
      </c>
      <c r="AI170" s="364"/>
      <c r="AJ170" s="364">
        <v>435.58</v>
      </c>
      <c r="AK170" s="364"/>
      <c r="AL170" s="129"/>
      <c r="AM170" s="129"/>
      <c r="AN170" s="129"/>
    </row>
    <row r="171" spans="1:40" ht="15" customHeight="1">
      <c r="A171" s="132" t="s">
        <v>47</v>
      </c>
      <c r="B171" s="367">
        <v>412.59</v>
      </c>
      <c r="C171" s="368"/>
      <c r="D171" s="367">
        <v>440.46</v>
      </c>
      <c r="E171" s="368"/>
      <c r="F171" s="367">
        <v>436.21</v>
      </c>
      <c r="G171" s="368"/>
      <c r="H171" s="363">
        <v>405.57</v>
      </c>
      <c r="I171" s="363"/>
      <c r="J171" s="363">
        <v>439.79</v>
      </c>
      <c r="K171" s="363"/>
      <c r="L171" s="363">
        <v>436.57</v>
      </c>
      <c r="M171" s="363"/>
      <c r="N171" s="363">
        <v>418.87</v>
      </c>
      <c r="O171" s="363"/>
      <c r="P171" s="363">
        <v>451.75</v>
      </c>
      <c r="Q171" s="363"/>
      <c r="R171" s="363">
        <v>449.93</v>
      </c>
      <c r="S171" s="363"/>
      <c r="T171" s="363">
        <v>406.3</v>
      </c>
      <c r="U171" s="363"/>
      <c r="V171" s="363">
        <v>438.6</v>
      </c>
      <c r="W171" s="363"/>
      <c r="X171" s="363">
        <v>436.76</v>
      </c>
      <c r="Y171" s="363"/>
      <c r="Z171" s="363">
        <v>408.75</v>
      </c>
      <c r="AA171" s="363"/>
      <c r="AB171" s="363">
        <v>434.67</v>
      </c>
      <c r="AC171" s="363"/>
      <c r="AD171" s="363">
        <v>432.86</v>
      </c>
      <c r="AE171" s="363"/>
      <c r="AF171" s="363">
        <v>411.66</v>
      </c>
      <c r="AG171" s="363"/>
      <c r="AH171" s="363">
        <v>443.16</v>
      </c>
      <c r="AI171" s="363"/>
      <c r="AJ171" s="363">
        <v>440.38</v>
      </c>
      <c r="AK171" s="363"/>
      <c r="AL171" s="129"/>
      <c r="AM171" s="129"/>
      <c r="AN171" s="129"/>
    </row>
    <row r="172" spans="1:40" ht="15" customHeight="1">
      <c r="A172" s="133" t="s">
        <v>48</v>
      </c>
      <c r="B172" s="365">
        <v>450.59</v>
      </c>
      <c r="C172" s="366"/>
      <c r="D172" s="365">
        <v>447.27</v>
      </c>
      <c r="E172" s="366"/>
      <c r="F172" s="365">
        <v>447.75</v>
      </c>
      <c r="G172" s="366"/>
      <c r="H172" s="364">
        <v>431.08</v>
      </c>
      <c r="I172" s="364"/>
      <c r="J172" s="364">
        <v>443.49</v>
      </c>
      <c r="K172" s="364"/>
      <c r="L172" s="364">
        <v>442.34</v>
      </c>
      <c r="M172" s="364"/>
      <c r="N172" s="364">
        <v>436.78</v>
      </c>
      <c r="O172" s="364"/>
      <c r="P172" s="364">
        <v>449.12</v>
      </c>
      <c r="Q172" s="364"/>
      <c r="R172" s="364">
        <v>448.48</v>
      </c>
      <c r="S172" s="364"/>
      <c r="T172" s="364">
        <v>415.11</v>
      </c>
      <c r="U172" s="364"/>
      <c r="V172" s="364">
        <v>446.85</v>
      </c>
      <c r="W172" s="364"/>
      <c r="X172" s="364">
        <v>445.2</v>
      </c>
      <c r="Y172" s="364"/>
      <c r="Z172" s="364">
        <v>436.75</v>
      </c>
      <c r="AA172" s="364"/>
      <c r="AB172" s="364">
        <v>444.26</v>
      </c>
      <c r="AC172" s="364"/>
      <c r="AD172" s="364">
        <v>443.76</v>
      </c>
      <c r="AE172" s="364"/>
      <c r="AF172" s="364">
        <v>439.94</v>
      </c>
      <c r="AG172" s="364"/>
      <c r="AH172" s="364">
        <v>446.75</v>
      </c>
      <c r="AI172" s="364"/>
      <c r="AJ172" s="364">
        <v>446.18</v>
      </c>
      <c r="AK172" s="364"/>
      <c r="AL172" s="129"/>
      <c r="AM172" s="129"/>
      <c r="AN172" s="129"/>
    </row>
    <row r="173" spans="1:40" ht="15" customHeight="1">
      <c r="A173" s="132" t="s">
        <v>49</v>
      </c>
      <c r="B173" s="367">
        <v>493.26</v>
      </c>
      <c r="C173" s="368"/>
      <c r="D173" s="367">
        <v>452.21</v>
      </c>
      <c r="E173" s="368"/>
      <c r="F173" s="367">
        <v>457.68</v>
      </c>
      <c r="G173" s="368"/>
      <c r="H173" s="363">
        <v>481.99</v>
      </c>
      <c r="I173" s="363"/>
      <c r="J173" s="363">
        <v>450.33</v>
      </c>
      <c r="K173" s="363"/>
      <c r="L173" s="363">
        <v>453.14</v>
      </c>
      <c r="M173" s="363"/>
      <c r="N173" s="363">
        <v>480.78</v>
      </c>
      <c r="O173" s="363"/>
      <c r="P173" s="363">
        <v>453.01</v>
      </c>
      <c r="Q173" s="363"/>
      <c r="R173" s="363">
        <v>454.34</v>
      </c>
      <c r="S173" s="363"/>
      <c r="T173" s="363">
        <v>455.46</v>
      </c>
      <c r="U173" s="363"/>
      <c r="V173" s="363">
        <v>450.2</v>
      </c>
      <c r="W173" s="363"/>
      <c r="X173" s="363">
        <v>450.46</v>
      </c>
      <c r="Y173" s="363"/>
      <c r="Z173" s="363">
        <v>489.54</v>
      </c>
      <c r="AA173" s="363"/>
      <c r="AB173" s="363">
        <v>456.64</v>
      </c>
      <c r="AC173" s="363"/>
      <c r="AD173" s="363">
        <v>458.73</v>
      </c>
      <c r="AE173" s="363"/>
      <c r="AF173" s="363">
        <v>485.4</v>
      </c>
      <c r="AG173" s="363"/>
      <c r="AH173" s="363">
        <v>452.51</v>
      </c>
      <c r="AI173" s="363"/>
      <c r="AJ173" s="363">
        <v>455.08</v>
      </c>
      <c r="AK173" s="363"/>
      <c r="AL173" s="129"/>
      <c r="AM173" s="129"/>
      <c r="AN173" s="129"/>
    </row>
    <row r="174" spans="1:40" ht="15" customHeight="1">
      <c r="A174" s="133" t="s">
        <v>50</v>
      </c>
      <c r="B174" s="365">
        <v>517.28</v>
      </c>
      <c r="C174" s="366"/>
      <c r="D174" s="365">
        <v>456.34</v>
      </c>
      <c r="E174" s="366"/>
      <c r="F174" s="365">
        <v>464.11</v>
      </c>
      <c r="G174" s="366"/>
      <c r="H174" s="364">
        <v>507.42</v>
      </c>
      <c r="I174" s="364"/>
      <c r="J174" s="364">
        <v>452.85</v>
      </c>
      <c r="K174" s="364"/>
      <c r="L174" s="364">
        <v>457.5</v>
      </c>
      <c r="M174" s="364"/>
      <c r="N174" s="364">
        <v>500.91</v>
      </c>
      <c r="O174" s="364"/>
      <c r="P174" s="364">
        <v>454.29</v>
      </c>
      <c r="Q174" s="364"/>
      <c r="R174" s="364">
        <v>456.35</v>
      </c>
      <c r="S174" s="364"/>
      <c r="T174" s="364">
        <v>479.57</v>
      </c>
      <c r="U174" s="364"/>
      <c r="V174" s="364">
        <v>448.61</v>
      </c>
      <c r="W174" s="364"/>
      <c r="X174" s="364">
        <v>450.01</v>
      </c>
      <c r="Y174" s="364"/>
      <c r="Z174" s="364">
        <v>516.36</v>
      </c>
      <c r="AA174" s="364"/>
      <c r="AB174" s="364">
        <v>461.07</v>
      </c>
      <c r="AC174" s="364"/>
      <c r="AD174" s="364">
        <v>464.51</v>
      </c>
      <c r="AE174" s="364"/>
      <c r="AF174" s="364">
        <v>509.31</v>
      </c>
      <c r="AG174" s="364"/>
      <c r="AH174" s="364">
        <v>454.75</v>
      </c>
      <c r="AI174" s="364"/>
      <c r="AJ174" s="364">
        <v>458.8</v>
      </c>
      <c r="AK174" s="364"/>
      <c r="AL174" s="129"/>
      <c r="AM174" s="129"/>
      <c r="AN174" s="129"/>
    </row>
    <row r="175" spans="1:40" ht="15" customHeight="1">
      <c r="A175" s="132" t="s">
        <v>51</v>
      </c>
      <c r="B175" s="367">
        <v>526.26</v>
      </c>
      <c r="C175" s="368"/>
      <c r="D175" s="367">
        <v>476.65</v>
      </c>
      <c r="E175" s="368"/>
      <c r="F175" s="367">
        <v>483.13</v>
      </c>
      <c r="G175" s="368"/>
      <c r="H175" s="363">
        <v>516.34</v>
      </c>
      <c r="I175" s="363"/>
      <c r="J175" s="363">
        <v>466.15</v>
      </c>
      <c r="K175" s="363"/>
      <c r="L175" s="363">
        <v>470.43</v>
      </c>
      <c r="M175" s="363"/>
      <c r="N175" s="363">
        <v>517.83000000000004</v>
      </c>
      <c r="O175" s="363"/>
      <c r="P175" s="363">
        <v>467.37</v>
      </c>
      <c r="Q175" s="363"/>
      <c r="R175" s="363">
        <v>469.66</v>
      </c>
      <c r="S175" s="363"/>
      <c r="T175" s="363">
        <v>503.76</v>
      </c>
      <c r="U175" s="363"/>
      <c r="V175" s="363">
        <v>461.74</v>
      </c>
      <c r="W175" s="363"/>
      <c r="X175" s="363">
        <v>463.62</v>
      </c>
      <c r="Y175" s="363"/>
      <c r="Z175" s="363">
        <v>521.57000000000005</v>
      </c>
      <c r="AA175" s="363"/>
      <c r="AB175" s="363">
        <v>475.42</v>
      </c>
      <c r="AC175" s="363"/>
      <c r="AD175" s="363">
        <v>478.38</v>
      </c>
      <c r="AE175" s="363"/>
      <c r="AF175" s="363">
        <v>520.5</v>
      </c>
      <c r="AG175" s="363"/>
      <c r="AH175" s="363">
        <v>469.66</v>
      </c>
      <c r="AI175" s="363"/>
      <c r="AJ175" s="363">
        <v>473.5</v>
      </c>
      <c r="AK175" s="363"/>
      <c r="AL175" s="129"/>
      <c r="AM175" s="129"/>
      <c r="AN175" s="129"/>
    </row>
    <row r="176" spans="1:40" ht="15" customHeight="1">
      <c r="A176" s="133" t="s">
        <v>52</v>
      </c>
      <c r="B176" s="365">
        <v>523.26</v>
      </c>
      <c r="C176" s="366"/>
      <c r="D176" s="365">
        <v>493.58</v>
      </c>
      <c r="E176" s="366"/>
      <c r="F176" s="365">
        <v>497.74</v>
      </c>
      <c r="G176" s="366"/>
      <c r="H176" s="364">
        <v>516.63</v>
      </c>
      <c r="I176" s="364"/>
      <c r="J176" s="364">
        <v>490.07</v>
      </c>
      <c r="K176" s="364"/>
      <c r="L176" s="364">
        <v>492.46</v>
      </c>
      <c r="M176" s="364"/>
      <c r="N176" s="364">
        <v>525.59</v>
      </c>
      <c r="O176" s="364"/>
      <c r="P176" s="364">
        <v>496.48</v>
      </c>
      <c r="Q176" s="364"/>
      <c r="R176" s="364">
        <v>497.92</v>
      </c>
      <c r="S176" s="364"/>
      <c r="T176" s="364">
        <v>514.54999999999995</v>
      </c>
      <c r="U176" s="364"/>
      <c r="V176" s="364">
        <v>496.22</v>
      </c>
      <c r="W176" s="364"/>
      <c r="X176" s="364">
        <v>497.11</v>
      </c>
      <c r="Y176" s="364"/>
      <c r="Z176" s="364">
        <v>513.75</v>
      </c>
      <c r="AA176" s="364"/>
      <c r="AB176" s="364">
        <v>491.79</v>
      </c>
      <c r="AC176" s="364"/>
      <c r="AD176" s="364">
        <v>493.32</v>
      </c>
      <c r="AE176" s="364"/>
      <c r="AF176" s="364">
        <v>520.74</v>
      </c>
      <c r="AG176" s="364"/>
      <c r="AH176" s="364">
        <v>494.01</v>
      </c>
      <c r="AI176" s="364"/>
      <c r="AJ176" s="364">
        <v>496.19</v>
      </c>
      <c r="AK176" s="364"/>
      <c r="AL176" s="129"/>
      <c r="AM176" s="129"/>
      <c r="AN176" s="129"/>
    </row>
    <row r="177" spans="1:40" ht="15" customHeight="1">
      <c r="A177" s="132" t="s">
        <v>53</v>
      </c>
      <c r="B177" s="367">
        <v>522.32000000000005</v>
      </c>
      <c r="C177" s="368"/>
      <c r="D177" s="367">
        <v>501.74</v>
      </c>
      <c r="E177" s="368"/>
      <c r="F177" s="367">
        <v>504.67</v>
      </c>
      <c r="G177" s="368"/>
      <c r="H177" s="363">
        <v>519.05999999999995</v>
      </c>
      <c r="I177" s="363"/>
      <c r="J177" s="363">
        <v>500.75</v>
      </c>
      <c r="K177" s="363"/>
      <c r="L177" s="363">
        <v>502.42</v>
      </c>
      <c r="M177" s="363"/>
      <c r="N177" s="363">
        <v>526.67999999999995</v>
      </c>
      <c r="O177" s="363"/>
      <c r="P177" s="363">
        <v>505.76</v>
      </c>
      <c r="Q177" s="363"/>
      <c r="R177" s="363">
        <v>506.8</v>
      </c>
      <c r="S177" s="363"/>
      <c r="T177" s="363">
        <v>518.62</v>
      </c>
      <c r="U177" s="363"/>
      <c r="V177" s="363">
        <v>497.29</v>
      </c>
      <c r="W177" s="363"/>
      <c r="X177" s="363">
        <v>498.33</v>
      </c>
      <c r="Y177" s="363"/>
      <c r="Z177" s="363">
        <v>514.28</v>
      </c>
      <c r="AA177" s="363"/>
      <c r="AB177" s="363">
        <v>502.24</v>
      </c>
      <c r="AC177" s="363"/>
      <c r="AD177" s="363">
        <v>503.14</v>
      </c>
      <c r="AE177" s="363"/>
      <c r="AF177" s="363">
        <v>521.33000000000004</v>
      </c>
      <c r="AG177" s="363"/>
      <c r="AH177" s="363">
        <v>502.48</v>
      </c>
      <c r="AI177" s="363"/>
      <c r="AJ177" s="363">
        <v>504.04</v>
      </c>
      <c r="AK177" s="363"/>
      <c r="AL177" s="129"/>
      <c r="AM177" s="129"/>
      <c r="AN177" s="129"/>
    </row>
    <row r="178" spans="1:40" ht="17.399999999999999" thickBot="1">
      <c r="A178" s="133" t="s">
        <v>54</v>
      </c>
      <c r="B178" s="369">
        <v>527.22</v>
      </c>
      <c r="C178" s="370"/>
      <c r="D178" s="369">
        <v>510.11</v>
      </c>
      <c r="E178" s="370"/>
      <c r="F178" s="369">
        <v>512.42999999999995</v>
      </c>
      <c r="G178" s="370"/>
      <c r="H178" s="364">
        <v>526.19000000000005</v>
      </c>
      <c r="I178" s="364"/>
      <c r="J178" s="364">
        <v>508.32</v>
      </c>
      <c r="K178" s="364"/>
      <c r="L178" s="364">
        <v>509.88</v>
      </c>
      <c r="M178" s="364"/>
      <c r="N178" s="364">
        <v>528.01</v>
      </c>
      <c r="O178" s="364"/>
      <c r="P178" s="364">
        <v>509.79</v>
      </c>
      <c r="Q178" s="364"/>
      <c r="R178" s="364">
        <v>510.63</v>
      </c>
      <c r="S178" s="364"/>
      <c r="T178" s="364">
        <v>520.25</v>
      </c>
      <c r="U178" s="364"/>
      <c r="V178" s="364">
        <v>500.39</v>
      </c>
      <c r="W178" s="364"/>
      <c r="X178" s="364">
        <v>501.3</v>
      </c>
      <c r="Y178" s="364"/>
      <c r="Z178" s="364">
        <v>521.47</v>
      </c>
      <c r="AA178" s="364"/>
      <c r="AB178" s="364">
        <v>515.51</v>
      </c>
      <c r="AC178" s="364"/>
      <c r="AD178" s="364">
        <v>515.91999999999996</v>
      </c>
      <c r="AE178" s="364"/>
      <c r="AF178" s="364">
        <v>526.01</v>
      </c>
      <c r="AG178" s="364"/>
      <c r="AH178" s="364">
        <v>509.24</v>
      </c>
      <c r="AI178" s="364"/>
      <c r="AJ178" s="364">
        <v>510.56</v>
      </c>
      <c r="AK178" s="364"/>
      <c r="AL178" s="129"/>
      <c r="AM178" s="129"/>
      <c r="AN178" s="129"/>
    </row>
    <row r="179" spans="1:40" ht="15" customHeight="1" thickBot="1">
      <c r="A179" s="134" t="s">
        <v>120</v>
      </c>
      <c r="B179" s="372">
        <v>482.36</v>
      </c>
      <c r="C179" s="373"/>
      <c r="D179" s="372">
        <v>454.64</v>
      </c>
      <c r="E179" s="373"/>
      <c r="F179" s="372">
        <v>458.52</v>
      </c>
      <c r="G179" s="373"/>
      <c r="H179" s="371">
        <v>429.77</v>
      </c>
      <c r="I179" s="371"/>
      <c r="J179" s="371">
        <v>452.08</v>
      </c>
      <c r="K179" s="371"/>
      <c r="L179" s="371">
        <v>454.32</v>
      </c>
      <c r="M179" s="371"/>
      <c r="N179" s="371">
        <v>480.56</v>
      </c>
      <c r="O179" s="371"/>
      <c r="P179" s="371">
        <v>456.93</v>
      </c>
      <c r="Q179" s="371"/>
      <c r="R179" s="371">
        <v>458.07</v>
      </c>
      <c r="S179" s="371"/>
      <c r="T179" s="371">
        <v>464.92</v>
      </c>
      <c r="U179" s="371"/>
      <c r="V179" s="371">
        <v>450.64</v>
      </c>
      <c r="W179" s="371"/>
      <c r="X179" s="371">
        <v>451.33</v>
      </c>
      <c r="Y179" s="371"/>
      <c r="Z179" s="371">
        <v>478.76</v>
      </c>
      <c r="AA179" s="371"/>
      <c r="AB179" s="371">
        <v>453.35</v>
      </c>
      <c r="AC179" s="371"/>
      <c r="AD179" s="371">
        <v>455.05</v>
      </c>
      <c r="AE179" s="371"/>
      <c r="AF179" s="371">
        <v>479.4</v>
      </c>
      <c r="AG179" s="371"/>
      <c r="AH179" s="371">
        <v>454.31</v>
      </c>
      <c r="AI179" s="371"/>
      <c r="AJ179" s="371">
        <v>456.33</v>
      </c>
      <c r="AK179" s="371"/>
      <c r="AL179" s="129"/>
      <c r="AM179" s="129"/>
      <c r="AN179" s="129"/>
    </row>
    <row r="180" spans="1:40" ht="17.399999999999999" thickBot="1">
      <c r="A180" s="136"/>
      <c r="B180" s="374"/>
      <c r="C180" s="374"/>
      <c r="D180" s="374"/>
      <c r="E180" s="374"/>
      <c r="F180" s="374"/>
      <c r="G180" s="374"/>
      <c r="H180" s="374"/>
      <c r="I180" s="374"/>
      <c r="J180" s="374"/>
      <c r="K180" s="374"/>
      <c r="L180" s="374"/>
      <c r="M180" s="374"/>
      <c r="N180" s="374"/>
      <c r="O180" s="374"/>
      <c r="P180" s="374"/>
      <c r="Q180" s="374"/>
      <c r="R180" s="374"/>
      <c r="S180" s="374"/>
      <c r="T180" s="374"/>
      <c r="U180" s="374"/>
      <c r="V180" s="374"/>
      <c r="W180" s="374"/>
      <c r="X180" s="374"/>
      <c r="Y180" s="374"/>
      <c r="Z180" s="374"/>
      <c r="AA180" s="374"/>
      <c r="AB180" s="374"/>
      <c r="AC180" s="374"/>
      <c r="AD180" s="374"/>
      <c r="AE180" s="374"/>
      <c r="AF180" s="374"/>
      <c r="AG180" s="374"/>
      <c r="AH180" s="374"/>
      <c r="AI180" s="374"/>
      <c r="AJ180" s="374"/>
      <c r="AK180" s="374"/>
      <c r="AL180" s="129"/>
      <c r="AM180" s="129"/>
      <c r="AN180" s="129"/>
    </row>
    <row r="181" spans="1:40" ht="15" customHeight="1" thickBot="1">
      <c r="A181" s="334">
        <v>2023</v>
      </c>
      <c r="B181" s="307" t="s">
        <v>0</v>
      </c>
      <c r="C181" s="307"/>
      <c r="D181" s="307"/>
      <c r="E181" s="307"/>
      <c r="F181" s="307"/>
      <c r="G181" s="307"/>
      <c r="H181" s="307" t="s">
        <v>1</v>
      </c>
      <c r="I181" s="307"/>
      <c r="J181" s="307"/>
      <c r="K181" s="307"/>
      <c r="L181" s="307"/>
      <c r="M181" s="307"/>
      <c r="N181" s="307" t="s">
        <v>2</v>
      </c>
      <c r="O181" s="307"/>
      <c r="P181" s="307"/>
      <c r="Q181" s="307"/>
      <c r="R181" s="307"/>
      <c r="S181" s="307"/>
      <c r="T181" s="307" t="s">
        <v>3</v>
      </c>
      <c r="U181" s="307"/>
      <c r="V181" s="307"/>
      <c r="W181" s="307"/>
      <c r="X181" s="307"/>
      <c r="Y181" s="307"/>
      <c r="Z181" s="307" t="s">
        <v>4</v>
      </c>
      <c r="AA181" s="307"/>
      <c r="AB181" s="307"/>
      <c r="AC181" s="307"/>
      <c r="AD181" s="307"/>
      <c r="AE181" s="307"/>
      <c r="AF181" s="307" t="s">
        <v>5</v>
      </c>
      <c r="AG181" s="307"/>
      <c r="AH181" s="307"/>
      <c r="AI181" s="307"/>
      <c r="AJ181" s="307"/>
      <c r="AK181" s="307"/>
      <c r="AL181" s="129"/>
      <c r="AM181" s="129"/>
      <c r="AN181" s="129"/>
    </row>
    <row r="182" spans="1:40" ht="15.75" customHeight="1" thickBot="1">
      <c r="A182" s="335"/>
      <c r="B182" s="337" t="s">
        <v>6</v>
      </c>
      <c r="C182" s="338"/>
      <c r="D182" s="337" t="s">
        <v>7</v>
      </c>
      <c r="E182" s="338"/>
      <c r="F182" s="337" t="s">
        <v>8</v>
      </c>
      <c r="G182" s="338"/>
      <c r="H182" s="339" t="s">
        <v>9</v>
      </c>
      <c r="I182" s="339"/>
      <c r="J182" s="339" t="s">
        <v>7</v>
      </c>
      <c r="K182" s="339"/>
      <c r="L182" s="339" t="s">
        <v>8</v>
      </c>
      <c r="M182" s="339"/>
      <c r="N182" s="339" t="s">
        <v>9</v>
      </c>
      <c r="O182" s="339"/>
      <c r="P182" s="339" t="s">
        <v>7</v>
      </c>
      <c r="Q182" s="339"/>
      <c r="R182" s="339" t="s">
        <v>8</v>
      </c>
      <c r="S182" s="339"/>
      <c r="T182" s="339" t="s">
        <v>9</v>
      </c>
      <c r="U182" s="339"/>
      <c r="V182" s="339" t="s">
        <v>7</v>
      </c>
      <c r="W182" s="339"/>
      <c r="X182" s="339" t="s">
        <v>8</v>
      </c>
      <c r="Y182" s="339"/>
      <c r="Z182" s="339" t="s">
        <v>9</v>
      </c>
      <c r="AA182" s="339"/>
      <c r="AB182" s="339" t="s">
        <v>7</v>
      </c>
      <c r="AC182" s="339"/>
      <c r="AD182" s="339" t="s">
        <v>8</v>
      </c>
      <c r="AE182" s="339"/>
      <c r="AF182" s="339" t="s">
        <v>9</v>
      </c>
      <c r="AG182" s="339"/>
      <c r="AH182" s="339" t="s">
        <v>7</v>
      </c>
      <c r="AI182" s="339"/>
      <c r="AJ182" s="339" t="s">
        <v>8</v>
      </c>
      <c r="AK182" s="339"/>
      <c r="AL182" s="129"/>
      <c r="AM182" s="129"/>
      <c r="AN182" s="129"/>
    </row>
    <row r="183" spans="1:40">
      <c r="A183" s="132" t="s">
        <v>43</v>
      </c>
      <c r="B183" s="376">
        <v>519.12</v>
      </c>
      <c r="C183" s="377"/>
      <c r="D183" s="376">
        <v>501.71</v>
      </c>
      <c r="E183" s="377"/>
      <c r="F183" s="376">
        <v>503.99</v>
      </c>
      <c r="G183" s="377"/>
      <c r="H183" s="375">
        <v>525.83000000000004</v>
      </c>
      <c r="I183" s="375"/>
      <c r="J183" s="375">
        <v>505.69</v>
      </c>
      <c r="K183" s="375"/>
      <c r="L183" s="375">
        <v>507.39</v>
      </c>
      <c r="M183" s="375"/>
      <c r="N183" s="375">
        <v>520.78</v>
      </c>
      <c r="O183" s="375"/>
      <c r="P183" s="375">
        <v>501.93</v>
      </c>
      <c r="Q183" s="375"/>
      <c r="R183" s="375">
        <v>502.75</v>
      </c>
      <c r="S183" s="375"/>
      <c r="T183" s="375">
        <v>516.51</v>
      </c>
      <c r="U183" s="375"/>
      <c r="V183" s="375">
        <v>504.75</v>
      </c>
      <c r="W183" s="375"/>
      <c r="X183" s="375">
        <v>505.28</v>
      </c>
      <c r="Y183" s="375"/>
      <c r="Z183" s="375">
        <v>522.12</v>
      </c>
      <c r="AA183" s="375"/>
      <c r="AB183" s="375">
        <v>509.27</v>
      </c>
      <c r="AC183" s="375"/>
      <c r="AD183" s="375">
        <v>510.15</v>
      </c>
      <c r="AE183" s="375"/>
      <c r="AF183" s="375">
        <v>521</v>
      </c>
      <c r="AG183" s="375"/>
      <c r="AH183" s="375">
        <v>503.89</v>
      </c>
      <c r="AI183" s="375"/>
      <c r="AJ183" s="375">
        <v>505.18</v>
      </c>
      <c r="AK183" s="375"/>
      <c r="AL183" s="129"/>
      <c r="AM183" s="129"/>
      <c r="AN183" s="129"/>
    </row>
    <row r="184" spans="1:40" ht="15" customHeight="1">
      <c r="A184" s="133" t="s">
        <v>44</v>
      </c>
      <c r="B184" s="365">
        <v>516.91999999999996</v>
      </c>
      <c r="C184" s="366"/>
      <c r="D184" s="365">
        <v>501.01</v>
      </c>
      <c r="E184" s="366"/>
      <c r="F184" s="365">
        <v>503.19</v>
      </c>
      <c r="G184" s="366"/>
      <c r="H184" s="364">
        <v>521.05999999999995</v>
      </c>
      <c r="I184" s="364"/>
      <c r="J184" s="364">
        <v>505.01</v>
      </c>
      <c r="K184" s="364"/>
      <c r="L184" s="364">
        <v>506.39</v>
      </c>
      <c r="M184" s="364"/>
      <c r="N184" s="364">
        <v>519.33000000000004</v>
      </c>
      <c r="O184" s="364"/>
      <c r="P184" s="364">
        <v>499.71</v>
      </c>
      <c r="Q184" s="364"/>
      <c r="R184" s="364">
        <v>500.63</v>
      </c>
      <c r="S184" s="364"/>
      <c r="T184" s="364">
        <v>511.6</v>
      </c>
      <c r="U184" s="364"/>
      <c r="V184" s="364">
        <v>502.16</v>
      </c>
      <c r="W184" s="364"/>
      <c r="X184" s="364">
        <v>502.61</v>
      </c>
      <c r="Y184" s="364"/>
      <c r="Z184" s="364">
        <v>519.80999999999995</v>
      </c>
      <c r="AA184" s="364"/>
      <c r="AB184" s="364">
        <v>513.39</v>
      </c>
      <c r="AC184" s="364"/>
      <c r="AD184" s="364">
        <v>513.84</v>
      </c>
      <c r="AE184" s="364"/>
      <c r="AF184" s="364">
        <v>518.19000000000005</v>
      </c>
      <c r="AG184" s="364"/>
      <c r="AH184" s="364">
        <v>503.09</v>
      </c>
      <c r="AI184" s="364"/>
      <c r="AJ184" s="364">
        <v>504.27</v>
      </c>
      <c r="AK184" s="364"/>
      <c r="AL184" s="129"/>
      <c r="AM184" s="129"/>
      <c r="AN184" s="129"/>
    </row>
    <row r="185" spans="1:40" ht="15" customHeight="1">
      <c r="A185" s="132" t="s">
        <v>45</v>
      </c>
      <c r="B185" s="367">
        <v>493.92</v>
      </c>
      <c r="C185" s="368"/>
      <c r="D185" s="367">
        <v>499.31</v>
      </c>
      <c r="E185" s="368"/>
      <c r="F185" s="367">
        <v>498.55</v>
      </c>
      <c r="G185" s="368"/>
      <c r="H185" s="363">
        <v>501.18</v>
      </c>
      <c r="I185" s="363"/>
      <c r="J185" s="363">
        <v>502.47</v>
      </c>
      <c r="K185" s="363"/>
      <c r="L185" s="363">
        <v>502.36</v>
      </c>
      <c r="M185" s="363"/>
      <c r="N185" s="363">
        <v>499.54</v>
      </c>
      <c r="O185" s="363"/>
      <c r="P185" s="363">
        <v>490.05</v>
      </c>
      <c r="Q185" s="363"/>
      <c r="R185" s="363">
        <v>490.52</v>
      </c>
      <c r="S185" s="363"/>
      <c r="T185" s="363">
        <v>491.29</v>
      </c>
      <c r="U185" s="363"/>
      <c r="V185" s="363">
        <v>485.98</v>
      </c>
      <c r="W185" s="363"/>
      <c r="X185" s="363">
        <v>486.24</v>
      </c>
      <c r="Y185" s="363"/>
      <c r="Z185" s="363">
        <v>498.47</v>
      </c>
      <c r="AA185" s="363"/>
      <c r="AB185" s="363">
        <v>502.35</v>
      </c>
      <c r="AC185" s="363"/>
      <c r="AD185" s="363">
        <v>502.07</v>
      </c>
      <c r="AE185" s="363"/>
      <c r="AF185" s="363">
        <v>496.87</v>
      </c>
      <c r="AG185" s="363"/>
      <c r="AH185" s="363">
        <v>495.55</v>
      </c>
      <c r="AI185" s="363"/>
      <c r="AJ185" s="363">
        <v>495.66</v>
      </c>
      <c r="AK185" s="363"/>
      <c r="AL185" s="129"/>
      <c r="AM185" s="129"/>
      <c r="AN185" s="129"/>
    </row>
    <row r="186" spans="1:40" ht="15" customHeight="1">
      <c r="A186" s="133" t="s">
        <v>46</v>
      </c>
      <c r="B186" s="365">
        <v>466.54</v>
      </c>
      <c r="C186" s="366"/>
      <c r="D186" s="365">
        <v>481.45</v>
      </c>
      <c r="E186" s="366"/>
      <c r="F186" s="365">
        <v>479.26</v>
      </c>
      <c r="G186" s="366"/>
      <c r="H186" s="364">
        <v>454.22</v>
      </c>
      <c r="I186" s="364"/>
      <c r="J186" s="364">
        <v>477.07</v>
      </c>
      <c r="K186" s="364"/>
      <c r="L186" s="364">
        <v>474.94</v>
      </c>
      <c r="M186" s="364"/>
      <c r="N186" s="364">
        <v>454.25</v>
      </c>
      <c r="O186" s="364"/>
      <c r="P186" s="364">
        <v>476.16</v>
      </c>
      <c r="Q186" s="364"/>
      <c r="R186" s="364">
        <v>474.94</v>
      </c>
      <c r="S186" s="364"/>
      <c r="T186" s="364">
        <v>445.05</v>
      </c>
      <c r="U186" s="364"/>
      <c r="V186" s="364">
        <v>476.12</v>
      </c>
      <c r="W186" s="364"/>
      <c r="X186" s="364">
        <v>474.48</v>
      </c>
      <c r="Y186" s="364"/>
      <c r="Z186" s="364">
        <v>460.06</v>
      </c>
      <c r="AA186" s="364"/>
      <c r="AB186" s="364">
        <v>477.5</v>
      </c>
      <c r="AC186" s="364"/>
      <c r="AD186" s="364">
        <v>476.16</v>
      </c>
      <c r="AE186" s="364"/>
      <c r="AF186" s="364">
        <v>459.24</v>
      </c>
      <c r="AG186" s="364"/>
      <c r="AH186" s="364">
        <v>477.68</v>
      </c>
      <c r="AI186" s="364"/>
      <c r="AJ186" s="364">
        <v>476.08</v>
      </c>
      <c r="AK186" s="364"/>
      <c r="AL186" s="129"/>
      <c r="AM186" s="129"/>
      <c r="AN186" s="129"/>
    </row>
    <row r="187" spans="1:40" ht="15" customHeight="1">
      <c r="A187" s="132" t="s">
        <v>47</v>
      </c>
      <c r="B187" s="367">
        <v>453.84</v>
      </c>
      <c r="C187" s="368"/>
      <c r="D187" s="367">
        <v>463.41</v>
      </c>
      <c r="E187" s="368"/>
      <c r="F187" s="367">
        <v>462.01</v>
      </c>
      <c r="G187" s="368"/>
      <c r="H187" s="363">
        <v>443.17</v>
      </c>
      <c r="I187" s="363"/>
      <c r="J187" s="363">
        <v>467.56</v>
      </c>
      <c r="K187" s="363"/>
      <c r="L187" s="363">
        <v>465.28</v>
      </c>
      <c r="M187" s="363"/>
      <c r="N187" s="363">
        <v>452.06</v>
      </c>
      <c r="O187" s="363"/>
      <c r="P187" s="363">
        <v>467.6</v>
      </c>
      <c r="Q187" s="363"/>
      <c r="R187" s="363">
        <v>466.72</v>
      </c>
      <c r="S187" s="363"/>
      <c r="T187" s="363">
        <v>435.73</v>
      </c>
      <c r="U187" s="363"/>
      <c r="V187" s="363">
        <v>462.15</v>
      </c>
      <c r="W187" s="363"/>
      <c r="X187" s="363">
        <v>460.79</v>
      </c>
      <c r="Y187" s="363"/>
      <c r="Z187" s="363">
        <v>448.6</v>
      </c>
      <c r="AA187" s="363"/>
      <c r="AB187" s="363">
        <v>464.28</v>
      </c>
      <c r="AC187" s="363"/>
      <c r="AD187" s="363">
        <v>463.05</v>
      </c>
      <c r="AE187" s="363"/>
      <c r="AF187" s="363">
        <v>449.51</v>
      </c>
      <c r="AG187" s="363"/>
      <c r="AH187" s="363">
        <v>465.58</v>
      </c>
      <c r="AI187" s="363"/>
      <c r="AJ187" s="363">
        <v>464.18</v>
      </c>
      <c r="AK187" s="363"/>
      <c r="AL187" s="129"/>
      <c r="AM187" s="129"/>
      <c r="AN187" s="129"/>
    </row>
    <row r="188" spans="1:40" ht="15" customHeight="1">
      <c r="A188" s="133" t="s">
        <v>48</v>
      </c>
      <c r="B188" s="365">
        <v>471.86</v>
      </c>
      <c r="C188" s="366"/>
      <c r="D188" s="365">
        <v>452.4</v>
      </c>
      <c r="E188" s="366"/>
      <c r="F188" s="365">
        <v>455.1</v>
      </c>
      <c r="G188" s="366"/>
      <c r="H188" s="364">
        <v>457.61</v>
      </c>
      <c r="I188" s="364"/>
      <c r="J188" s="364">
        <v>455.67</v>
      </c>
      <c r="K188" s="364"/>
      <c r="L188" s="364">
        <v>455.85</v>
      </c>
      <c r="M188" s="364"/>
      <c r="N188" s="364">
        <v>464.96</v>
      </c>
      <c r="O188" s="364"/>
      <c r="P188" s="364">
        <v>456.54</v>
      </c>
      <c r="Q188" s="364"/>
      <c r="R188" s="364">
        <v>456.99</v>
      </c>
      <c r="S188" s="364"/>
      <c r="T188" s="364">
        <v>445.33</v>
      </c>
      <c r="U188" s="364"/>
      <c r="V188" s="364">
        <v>466.16</v>
      </c>
      <c r="W188" s="364"/>
      <c r="X188" s="364">
        <v>465.19</v>
      </c>
      <c r="Y188" s="364"/>
      <c r="Z188" s="364">
        <v>462.53</v>
      </c>
      <c r="AA188" s="364"/>
      <c r="AB188" s="364">
        <v>458.64</v>
      </c>
      <c r="AC188" s="364"/>
      <c r="AD188" s="364">
        <v>458.93</v>
      </c>
      <c r="AE188" s="364"/>
      <c r="AF188" s="364">
        <v>464.69</v>
      </c>
      <c r="AG188" s="364"/>
      <c r="AH188" s="364">
        <v>456.87</v>
      </c>
      <c r="AI188" s="364"/>
      <c r="AJ188" s="364">
        <v>457.51</v>
      </c>
      <c r="AK188" s="364"/>
      <c r="AL188" s="129"/>
      <c r="AM188" s="129"/>
      <c r="AN188" s="129"/>
    </row>
    <row r="189" spans="1:40" ht="15" customHeight="1">
      <c r="A189" s="132" t="s">
        <v>49</v>
      </c>
      <c r="B189" s="367">
        <v>518.46</v>
      </c>
      <c r="C189" s="368"/>
      <c r="D189" s="367">
        <v>457.72</v>
      </c>
      <c r="E189" s="368"/>
      <c r="F189" s="367">
        <v>465.64</v>
      </c>
      <c r="G189" s="368"/>
      <c r="H189" s="363">
        <v>509.13</v>
      </c>
      <c r="I189" s="363"/>
      <c r="J189" s="363">
        <v>461.7</v>
      </c>
      <c r="K189" s="363"/>
      <c r="L189" s="363">
        <v>465.87</v>
      </c>
      <c r="M189" s="363"/>
      <c r="N189" s="363">
        <v>507.07</v>
      </c>
      <c r="O189" s="363"/>
      <c r="P189" s="363">
        <v>466.17</v>
      </c>
      <c r="Q189" s="363"/>
      <c r="R189" s="363">
        <v>468.25</v>
      </c>
      <c r="S189" s="363"/>
      <c r="T189" s="363">
        <v>485.16</v>
      </c>
      <c r="U189" s="363"/>
      <c r="V189" s="363">
        <v>481.37</v>
      </c>
      <c r="W189" s="363"/>
      <c r="X189" s="363">
        <v>481.54</v>
      </c>
      <c r="Y189" s="363"/>
      <c r="Z189" s="363">
        <v>520.66</v>
      </c>
      <c r="AA189" s="363"/>
      <c r="AB189" s="363">
        <v>458.59</v>
      </c>
      <c r="AC189" s="363"/>
      <c r="AD189" s="363">
        <v>462.78</v>
      </c>
      <c r="AE189" s="363"/>
      <c r="AF189" s="363">
        <v>512.07000000000005</v>
      </c>
      <c r="AG189" s="363"/>
      <c r="AH189" s="363">
        <v>464.29</v>
      </c>
      <c r="AI189" s="363"/>
      <c r="AJ189" s="363">
        <v>468.01</v>
      </c>
      <c r="AK189" s="363"/>
      <c r="AL189" s="129"/>
      <c r="AM189" s="129"/>
      <c r="AN189" s="129"/>
    </row>
    <row r="190" spans="1:40" ht="15" customHeight="1">
      <c r="A190" s="133" t="s">
        <v>50</v>
      </c>
      <c r="B190" s="365">
        <v>533.76</v>
      </c>
      <c r="C190" s="366"/>
      <c r="D190" s="365">
        <v>462.43</v>
      </c>
      <c r="E190" s="366"/>
      <c r="F190" s="365">
        <v>471.7</v>
      </c>
      <c r="G190" s="366"/>
      <c r="H190" s="364">
        <v>521.80999999999995</v>
      </c>
      <c r="I190" s="364"/>
      <c r="J190" s="364">
        <v>466.94</v>
      </c>
      <c r="K190" s="364"/>
      <c r="L190" s="364">
        <v>471.76</v>
      </c>
      <c r="M190" s="364"/>
      <c r="N190" s="364">
        <v>525.34</v>
      </c>
      <c r="O190" s="364"/>
      <c r="P190" s="364">
        <v>470.9</v>
      </c>
      <c r="Q190" s="364"/>
      <c r="R190" s="364">
        <v>473.58</v>
      </c>
      <c r="S190" s="364"/>
      <c r="T190" s="364">
        <v>504.48</v>
      </c>
      <c r="U190" s="364"/>
      <c r="V190" s="364">
        <v>487.6</v>
      </c>
      <c r="W190" s="364"/>
      <c r="X190" s="364">
        <v>488.33</v>
      </c>
      <c r="Y190" s="364"/>
      <c r="Z190" s="364">
        <v>535.27</v>
      </c>
      <c r="AA190" s="364"/>
      <c r="AB190" s="364">
        <v>466.91</v>
      </c>
      <c r="AC190" s="364"/>
      <c r="AD190" s="364">
        <v>471.33</v>
      </c>
      <c r="AE190" s="364"/>
      <c r="AF190" s="364">
        <v>527.66999999999996</v>
      </c>
      <c r="AG190" s="364"/>
      <c r="AH190" s="364">
        <v>469.77</v>
      </c>
      <c r="AI190" s="364"/>
      <c r="AJ190" s="364">
        <v>474.21</v>
      </c>
      <c r="AK190" s="364"/>
      <c r="AL190" s="129"/>
      <c r="AM190" s="129"/>
      <c r="AN190" s="129"/>
    </row>
    <row r="191" spans="1:40" ht="15" customHeight="1">
      <c r="A191" s="132" t="s">
        <v>51</v>
      </c>
      <c r="B191" s="367">
        <v>529.34</v>
      </c>
      <c r="C191" s="368"/>
      <c r="D191" s="367">
        <v>462.72</v>
      </c>
      <c r="E191" s="368"/>
      <c r="F191" s="367">
        <v>471.46</v>
      </c>
      <c r="G191" s="368"/>
      <c r="H191" s="363">
        <v>521.99</v>
      </c>
      <c r="I191" s="363"/>
      <c r="J191" s="363">
        <v>468.44</v>
      </c>
      <c r="K191" s="363"/>
      <c r="L191" s="363">
        <v>473.05</v>
      </c>
      <c r="M191" s="363"/>
      <c r="N191" s="363">
        <v>527.83000000000004</v>
      </c>
      <c r="O191" s="363"/>
      <c r="P191" s="363">
        <v>470.25</v>
      </c>
      <c r="Q191" s="363"/>
      <c r="R191" s="363">
        <v>473.05</v>
      </c>
      <c r="S191" s="363"/>
      <c r="T191" s="363">
        <v>510.87</v>
      </c>
      <c r="U191" s="363"/>
      <c r="V191" s="363">
        <v>487.89</v>
      </c>
      <c r="W191" s="363"/>
      <c r="X191" s="363">
        <v>488.89</v>
      </c>
      <c r="Y191" s="363"/>
      <c r="Z191" s="363">
        <v>532.26</v>
      </c>
      <c r="AA191" s="363"/>
      <c r="AB191" s="363">
        <v>469.98</v>
      </c>
      <c r="AC191" s="363"/>
      <c r="AD191" s="363">
        <v>474.12</v>
      </c>
      <c r="AE191" s="363"/>
      <c r="AF191" s="363">
        <v>526.61</v>
      </c>
      <c r="AG191" s="363"/>
      <c r="AH191" s="363">
        <v>470.35</v>
      </c>
      <c r="AI191" s="363"/>
      <c r="AJ191" s="363">
        <v>474.66</v>
      </c>
      <c r="AK191" s="363"/>
      <c r="AL191" s="129"/>
      <c r="AM191" s="129"/>
      <c r="AN191" s="129"/>
    </row>
    <row r="192" spans="1:40" ht="15" customHeight="1">
      <c r="A192" s="133" t="s">
        <v>52</v>
      </c>
      <c r="B192" s="365">
        <v>536.32000000000005</v>
      </c>
      <c r="C192" s="366"/>
      <c r="D192" s="365">
        <v>469.09</v>
      </c>
      <c r="E192" s="366"/>
      <c r="F192" s="365">
        <v>478.38</v>
      </c>
      <c r="G192" s="366"/>
      <c r="H192" s="364">
        <v>542.09</v>
      </c>
      <c r="I192" s="364"/>
      <c r="J192" s="364">
        <v>472.41</v>
      </c>
      <c r="K192" s="364"/>
      <c r="L192" s="364">
        <v>478.63</v>
      </c>
      <c r="M192" s="364"/>
      <c r="N192" s="364">
        <v>549.15</v>
      </c>
      <c r="O192" s="364"/>
      <c r="P192" s="364">
        <v>474.84</v>
      </c>
      <c r="Q192" s="364"/>
      <c r="R192" s="364">
        <v>478.52</v>
      </c>
      <c r="S192" s="364"/>
      <c r="T192" s="364">
        <v>534.62</v>
      </c>
      <c r="U192" s="364"/>
      <c r="V192" s="364">
        <v>488.29</v>
      </c>
      <c r="W192" s="364"/>
      <c r="X192" s="364">
        <v>490.37</v>
      </c>
      <c r="Y192" s="364"/>
      <c r="Z192" s="364">
        <v>539.17999999999995</v>
      </c>
      <c r="AA192" s="364"/>
      <c r="AB192" s="364">
        <v>472.55</v>
      </c>
      <c r="AC192" s="364"/>
      <c r="AD192" s="364">
        <v>477.5</v>
      </c>
      <c r="AE192" s="364"/>
      <c r="AF192" s="364">
        <v>540.36</v>
      </c>
      <c r="AG192" s="364"/>
      <c r="AH192" s="364">
        <v>474.45</v>
      </c>
      <c r="AI192" s="364"/>
      <c r="AJ192" s="364">
        <v>479.75</v>
      </c>
      <c r="AK192" s="364"/>
      <c r="AL192" s="129"/>
      <c r="AM192" s="129"/>
      <c r="AN192" s="129"/>
    </row>
    <row r="193" spans="1:40" ht="15" customHeight="1">
      <c r="A193" s="132" t="s">
        <v>53</v>
      </c>
      <c r="B193" s="367">
        <v>542.9</v>
      </c>
      <c r="C193" s="368"/>
      <c r="D193" s="367">
        <v>477.26</v>
      </c>
      <c r="E193" s="368"/>
      <c r="F193" s="367">
        <v>486.11</v>
      </c>
      <c r="G193" s="368"/>
      <c r="H193" s="363">
        <v>549.41999999999996</v>
      </c>
      <c r="I193" s="363"/>
      <c r="J193" s="363">
        <v>478.71</v>
      </c>
      <c r="K193" s="363"/>
      <c r="L193" s="363">
        <v>484.62</v>
      </c>
      <c r="M193" s="363"/>
      <c r="N193" s="363">
        <v>551.71</v>
      </c>
      <c r="O193" s="363"/>
      <c r="P193" s="363">
        <v>477.07</v>
      </c>
      <c r="Q193" s="363"/>
      <c r="R193" s="363">
        <v>480.53</v>
      </c>
      <c r="S193" s="363"/>
      <c r="T193" s="363">
        <v>541.74</v>
      </c>
      <c r="U193" s="363"/>
      <c r="V193" s="363">
        <v>489.24</v>
      </c>
      <c r="W193" s="363"/>
      <c r="X193" s="363">
        <v>491.47</v>
      </c>
      <c r="Y193" s="363"/>
      <c r="Z193" s="363">
        <v>543.69000000000005</v>
      </c>
      <c r="AA193" s="363"/>
      <c r="AB193" s="363">
        <v>479.46</v>
      </c>
      <c r="AC193" s="363"/>
      <c r="AD193" s="363">
        <v>483.92</v>
      </c>
      <c r="AE193" s="363"/>
      <c r="AF193" s="363">
        <v>545.99</v>
      </c>
      <c r="AG193" s="363"/>
      <c r="AH193" s="363">
        <v>479.2</v>
      </c>
      <c r="AI193" s="363"/>
      <c r="AJ193" s="363">
        <v>484.31</v>
      </c>
      <c r="AK193" s="363"/>
      <c r="AL193" s="129"/>
      <c r="AM193" s="129"/>
      <c r="AN193" s="129"/>
    </row>
    <row r="194" spans="1:40" ht="17.399999999999999" thickBot="1">
      <c r="A194" s="133" t="s">
        <v>54</v>
      </c>
      <c r="B194" s="369">
        <v>533.62</v>
      </c>
      <c r="C194" s="370"/>
      <c r="D194" s="369">
        <v>472.17</v>
      </c>
      <c r="E194" s="370"/>
      <c r="F194" s="369">
        <v>480.4</v>
      </c>
      <c r="G194" s="370"/>
      <c r="H194" s="364">
        <v>545.86</v>
      </c>
      <c r="I194" s="364"/>
      <c r="J194" s="364">
        <v>474.43</v>
      </c>
      <c r="K194" s="364"/>
      <c r="L194" s="364">
        <v>480.31</v>
      </c>
      <c r="M194" s="364"/>
      <c r="N194" s="364">
        <v>544.22</v>
      </c>
      <c r="O194" s="364"/>
      <c r="P194" s="364">
        <v>471.23</v>
      </c>
      <c r="Q194" s="364"/>
      <c r="R194" s="364">
        <v>474.56</v>
      </c>
      <c r="S194" s="364"/>
      <c r="T194" s="364">
        <v>534.35</v>
      </c>
      <c r="U194" s="364"/>
      <c r="V194" s="364">
        <v>484.53</v>
      </c>
      <c r="W194" s="364"/>
      <c r="X194" s="364">
        <v>486.64</v>
      </c>
      <c r="Y194" s="364"/>
      <c r="Z194" s="364">
        <v>540.98</v>
      </c>
      <c r="AA194" s="364"/>
      <c r="AB194" s="364">
        <v>475.62</v>
      </c>
      <c r="AC194" s="364"/>
      <c r="AD194" s="364">
        <v>480.15</v>
      </c>
      <c r="AE194" s="364"/>
      <c r="AF194" s="364">
        <v>539.07000000000005</v>
      </c>
      <c r="AG194" s="364"/>
      <c r="AH194" s="364">
        <v>474.21</v>
      </c>
      <c r="AI194" s="364"/>
      <c r="AJ194" s="364">
        <v>479.14</v>
      </c>
      <c r="AK194" s="364"/>
      <c r="AL194" s="129"/>
      <c r="AM194" s="129"/>
      <c r="AN194" s="129"/>
    </row>
    <row r="195" spans="1:40" ht="15" customHeight="1" thickBot="1">
      <c r="A195" s="134" t="s">
        <v>120</v>
      </c>
      <c r="B195" s="372">
        <v>507.72</v>
      </c>
      <c r="C195" s="373"/>
      <c r="D195" s="372">
        <v>475.5</v>
      </c>
      <c r="E195" s="373"/>
      <c r="F195" s="372">
        <v>479.9</v>
      </c>
      <c r="G195" s="373"/>
      <c r="H195" s="371">
        <v>505.56</v>
      </c>
      <c r="I195" s="371"/>
      <c r="J195" s="371">
        <v>478.38</v>
      </c>
      <c r="K195" s="371"/>
      <c r="L195" s="371">
        <v>480.77</v>
      </c>
      <c r="M195" s="371"/>
      <c r="N195" s="371">
        <v>506.46</v>
      </c>
      <c r="O195" s="371"/>
      <c r="P195" s="371">
        <v>476.98</v>
      </c>
      <c r="Q195" s="371"/>
      <c r="R195" s="371">
        <v>478.45</v>
      </c>
      <c r="S195" s="371"/>
      <c r="T195" s="371">
        <v>493.93</v>
      </c>
      <c r="U195" s="371"/>
      <c r="V195" s="371">
        <v>484.63</v>
      </c>
      <c r="W195" s="371"/>
      <c r="X195" s="371">
        <v>485.06</v>
      </c>
      <c r="Y195" s="371"/>
      <c r="Z195" s="371">
        <v>507.72</v>
      </c>
      <c r="AA195" s="371"/>
      <c r="AB195" s="371">
        <v>479.56</v>
      </c>
      <c r="AC195" s="371"/>
      <c r="AD195" s="371">
        <v>481.55</v>
      </c>
      <c r="AE195" s="371"/>
      <c r="AF195" s="371">
        <v>506.1</v>
      </c>
      <c r="AG195" s="371"/>
      <c r="AH195" s="371">
        <v>478.16</v>
      </c>
      <c r="AI195" s="371"/>
      <c r="AJ195" s="371">
        <v>480.38</v>
      </c>
      <c r="AK195" s="371"/>
      <c r="AL195" s="129"/>
      <c r="AM195" s="129"/>
      <c r="AN195" s="129"/>
    </row>
    <row r="196" spans="1:40" ht="17.399999999999999" thickBot="1">
      <c r="A196" s="136"/>
      <c r="B196" s="374"/>
      <c r="C196" s="374"/>
      <c r="D196" s="374"/>
      <c r="E196" s="374"/>
      <c r="F196" s="374"/>
      <c r="G196" s="374"/>
      <c r="H196" s="374"/>
      <c r="I196" s="374"/>
      <c r="J196" s="374"/>
      <c r="K196" s="374"/>
      <c r="L196" s="374"/>
      <c r="M196" s="374"/>
      <c r="N196" s="374"/>
      <c r="O196" s="374"/>
      <c r="P196" s="374"/>
      <c r="Q196" s="374"/>
      <c r="R196" s="374"/>
      <c r="S196" s="374"/>
      <c r="T196" s="374"/>
      <c r="U196" s="374"/>
      <c r="V196" s="374"/>
      <c r="W196" s="374"/>
      <c r="X196" s="374"/>
      <c r="Y196" s="374"/>
      <c r="Z196" s="374"/>
      <c r="AA196" s="374"/>
      <c r="AB196" s="374"/>
      <c r="AC196" s="374"/>
      <c r="AD196" s="374"/>
      <c r="AE196" s="374"/>
      <c r="AF196" s="374"/>
      <c r="AG196" s="374"/>
      <c r="AH196" s="374"/>
      <c r="AI196" s="374"/>
      <c r="AJ196" s="374"/>
      <c r="AK196" s="374"/>
      <c r="AL196" s="129"/>
      <c r="AM196" s="129"/>
      <c r="AN196" s="129"/>
    </row>
    <row r="197" spans="1:40" ht="15" customHeight="1" thickBot="1">
      <c r="A197" s="334">
        <v>2024</v>
      </c>
      <c r="B197" s="307" t="s">
        <v>0</v>
      </c>
      <c r="C197" s="307"/>
      <c r="D197" s="307"/>
      <c r="E197" s="307"/>
      <c r="F197" s="307"/>
      <c r="G197" s="307"/>
      <c r="H197" s="307" t="s">
        <v>1</v>
      </c>
      <c r="I197" s="307"/>
      <c r="J197" s="307"/>
      <c r="K197" s="307"/>
      <c r="L197" s="307"/>
      <c r="M197" s="307"/>
      <c r="N197" s="307" t="s">
        <v>2</v>
      </c>
      <c r="O197" s="307"/>
      <c r="P197" s="307"/>
      <c r="Q197" s="307"/>
      <c r="R197" s="307"/>
      <c r="S197" s="307"/>
      <c r="T197" s="307" t="s">
        <v>3</v>
      </c>
      <c r="U197" s="307"/>
      <c r="V197" s="307"/>
      <c r="W197" s="307"/>
      <c r="X197" s="307"/>
      <c r="Y197" s="307"/>
      <c r="Z197" s="307" t="s">
        <v>4</v>
      </c>
      <c r="AA197" s="307"/>
      <c r="AB197" s="307"/>
      <c r="AC197" s="307"/>
      <c r="AD197" s="307"/>
      <c r="AE197" s="307"/>
      <c r="AF197" s="307" t="s">
        <v>5</v>
      </c>
      <c r="AG197" s="307"/>
      <c r="AH197" s="307"/>
      <c r="AI197" s="307"/>
      <c r="AJ197" s="307"/>
      <c r="AK197" s="307"/>
      <c r="AL197" s="129"/>
      <c r="AM197" s="129"/>
      <c r="AN197" s="129"/>
    </row>
    <row r="198" spans="1:40" ht="15.75" customHeight="1" thickBot="1">
      <c r="A198" s="335"/>
      <c r="B198" s="337" t="s">
        <v>6</v>
      </c>
      <c r="C198" s="338"/>
      <c r="D198" s="337" t="s">
        <v>7</v>
      </c>
      <c r="E198" s="338"/>
      <c r="F198" s="337" t="s">
        <v>8</v>
      </c>
      <c r="G198" s="338"/>
      <c r="H198" s="339" t="s">
        <v>9</v>
      </c>
      <c r="I198" s="339"/>
      <c r="J198" s="339" t="s">
        <v>7</v>
      </c>
      <c r="K198" s="339"/>
      <c r="L198" s="339" t="s">
        <v>8</v>
      </c>
      <c r="M198" s="339"/>
      <c r="N198" s="339" t="s">
        <v>9</v>
      </c>
      <c r="O198" s="339"/>
      <c r="P198" s="339" t="s">
        <v>7</v>
      </c>
      <c r="Q198" s="339"/>
      <c r="R198" s="339" t="s">
        <v>8</v>
      </c>
      <c r="S198" s="339"/>
      <c r="T198" s="339" t="s">
        <v>9</v>
      </c>
      <c r="U198" s="339"/>
      <c r="V198" s="339" t="s">
        <v>7</v>
      </c>
      <c r="W198" s="339"/>
      <c r="X198" s="339" t="s">
        <v>8</v>
      </c>
      <c r="Y198" s="339"/>
      <c r="Z198" s="339" t="s">
        <v>9</v>
      </c>
      <c r="AA198" s="339"/>
      <c r="AB198" s="339" t="s">
        <v>7</v>
      </c>
      <c r="AC198" s="339"/>
      <c r="AD198" s="339" t="s">
        <v>8</v>
      </c>
      <c r="AE198" s="339"/>
      <c r="AF198" s="339" t="s">
        <v>9</v>
      </c>
      <c r="AG198" s="339"/>
      <c r="AH198" s="339" t="s">
        <v>7</v>
      </c>
      <c r="AI198" s="339"/>
      <c r="AJ198" s="339" t="s">
        <v>8</v>
      </c>
      <c r="AK198" s="339"/>
      <c r="AL198" s="129"/>
      <c r="AM198" s="129"/>
      <c r="AN198" s="129"/>
    </row>
    <row r="199" spans="1:40">
      <c r="A199" s="132" t="s">
        <v>43</v>
      </c>
      <c r="B199" s="361">
        <v>521.28</v>
      </c>
      <c r="C199" s="362"/>
      <c r="D199" s="361">
        <v>474.12</v>
      </c>
      <c r="E199" s="362"/>
      <c r="F199" s="361">
        <v>480.13</v>
      </c>
      <c r="G199" s="362"/>
      <c r="H199" s="363">
        <v>532.42999999999995</v>
      </c>
      <c r="I199" s="363"/>
      <c r="J199" s="363">
        <v>474.58</v>
      </c>
      <c r="K199" s="363"/>
      <c r="L199" s="363">
        <v>479.34</v>
      </c>
      <c r="M199" s="363"/>
      <c r="N199" s="363">
        <v>533.33000000000004</v>
      </c>
      <c r="O199" s="363"/>
      <c r="P199" s="363">
        <v>470.76</v>
      </c>
      <c r="Q199" s="363"/>
      <c r="R199" s="363">
        <v>473.41</v>
      </c>
      <c r="S199" s="363"/>
      <c r="T199" s="363">
        <v>517.75</v>
      </c>
      <c r="U199" s="363"/>
      <c r="V199" s="363">
        <v>478.68</v>
      </c>
      <c r="W199" s="363"/>
      <c r="X199" s="363">
        <v>480.27</v>
      </c>
      <c r="Y199" s="363"/>
      <c r="Z199" s="363">
        <v>531.64</v>
      </c>
      <c r="AA199" s="363"/>
      <c r="AB199" s="363">
        <v>473.61</v>
      </c>
      <c r="AC199" s="363"/>
      <c r="AD199" s="363">
        <v>477.44</v>
      </c>
      <c r="AE199" s="363"/>
      <c r="AF199" s="363">
        <v>526.91</v>
      </c>
      <c r="AG199" s="363"/>
      <c r="AH199" s="363">
        <v>473.53</v>
      </c>
      <c r="AI199" s="363"/>
      <c r="AJ199" s="363">
        <v>477.41</v>
      </c>
      <c r="AK199" s="363"/>
      <c r="AL199" s="129"/>
      <c r="AM199" s="129"/>
      <c r="AN199" s="130"/>
    </row>
    <row r="200" spans="1:40" ht="15" customHeight="1">
      <c r="A200" s="133" t="s">
        <v>44</v>
      </c>
      <c r="B200" s="365">
        <v>507.63</v>
      </c>
      <c r="C200" s="366"/>
      <c r="D200" s="365">
        <v>471.61</v>
      </c>
      <c r="E200" s="366"/>
      <c r="F200" s="365">
        <v>476.36</v>
      </c>
      <c r="G200" s="366"/>
      <c r="H200" s="364">
        <v>516.41999999999996</v>
      </c>
      <c r="I200" s="364"/>
      <c r="J200" s="364">
        <v>479</v>
      </c>
      <c r="K200" s="364"/>
      <c r="L200" s="364">
        <v>482.09</v>
      </c>
      <c r="M200" s="364"/>
      <c r="N200" s="364">
        <v>522.95000000000005</v>
      </c>
      <c r="O200" s="364"/>
      <c r="P200" s="364">
        <v>477.46</v>
      </c>
      <c r="Q200" s="364"/>
      <c r="R200" s="364">
        <v>479.5</v>
      </c>
      <c r="S200" s="364"/>
      <c r="T200" s="364">
        <v>500.84</v>
      </c>
      <c r="U200" s="364"/>
      <c r="V200" s="364">
        <v>478.9</v>
      </c>
      <c r="W200" s="364"/>
      <c r="X200" s="364">
        <v>479.77</v>
      </c>
      <c r="Y200" s="364"/>
      <c r="Z200" s="364">
        <v>511.43</v>
      </c>
      <c r="AA200" s="364"/>
      <c r="AB200" s="364">
        <v>474.58</v>
      </c>
      <c r="AC200" s="364"/>
      <c r="AD200" s="364">
        <v>477.14</v>
      </c>
      <c r="AE200" s="364"/>
      <c r="AF200" s="364">
        <v>512.48</v>
      </c>
      <c r="AG200" s="364"/>
      <c r="AH200" s="364">
        <v>476.23</v>
      </c>
      <c r="AI200" s="364"/>
      <c r="AJ200" s="364">
        <v>478.95</v>
      </c>
      <c r="AK200" s="364"/>
      <c r="AL200" s="129"/>
      <c r="AM200" s="129"/>
      <c r="AN200" s="150"/>
    </row>
    <row r="201" spans="1:40" ht="15" customHeight="1">
      <c r="A201" s="132" t="s">
        <v>45</v>
      </c>
      <c r="B201" s="367">
        <v>487.13</v>
      </c>
      <c r="C201" s="368"/>
      <c r="D201" s="367">
        <v>470.84</v>
      </c>
      <c r="E201" s="368"/>
      <c r="F201" s="367">
        <v>472.97</v>
      </c>
      <c r="G201" s="368"/>
      <c r="H201" s="363">
        <v>498.35</v>
      </c>
      <c r="I201" s="363"/>
      <c r="J201" s="363">
        <v>474.15</v>
      </c>
      <c r="K201" s="363"/>
      <c r="L201" s="363">
        <v>476.22</v>
      </c>
      <c r="M201" s="363"/>
      <c r="N201" s="363">
        <v>507.87</v>
      </c>
      <c r="O201" s="363"/>
      <c r="P201" s="363">
        <v>470.28</v>
      </c>
      <c r="Q201" s="363"/>
      <c r="R201" s="363">
        <v>472.07</v>
      </c>
      <c r="S201" s="363"/>
      <c r="T201" s="363">
        <v>488.9</v>
      </c>
      <c r="U201" s="363"/>
      <c r="V201" s="363">
        <v>469.19</v>
      </c>
      <c r="W201" s="363"/>
      <c r="X201" s="363">
        <v>470</v>
      </c>
      <c r="Y201" s="363"/>
      <c r="Z201" s="363">
        <v>498.88</v>
      </c>
      <c r="AA201" s="363"/>
      <c r="AB201" s="363">
        <v>478.08</v>
      </c>
      <c r="AC201" s="363"/>
      <c r="AD201" s="363">
        <v>479.55</v>
      </c>
      <c r="AE201" s="363"/>
      <c r="AF201" s="363">
        <v>495.24</v>
      </c>
      <c r="AG201" s="363"/>
      <c r="AH201" s="363">
        <v>472</v>
      </c>
      <c r="AI201" s="363"/>
      <c r="AJ201" s="363">
        <v>473.78</v>
      </c>
      <c r="AK201" s="363"/>
      <c r="AL201" s="129"/>
      <c r="AM201" s="129"/>
      <c r="AN201" s="150"/>
    </row>
    <row r="202" spans="1:40" ht="15" customHeight="1">
      <c r="A202" s="133" t="s">
        <v>46</v>
      </c>
      <c r="B202" s="365">
        <v>455.91</v>
      </c>
      <c r="C202" s="366"/>
      <c r="D202" s="365">
        <v>473.03</v>
      </c>
      <c r="E202" s="366"/>
      <c r="F202" s="365">
        <v>470.76</v>
      </c>
      <c r="G202" s="366"/>
      <c r="H202" s="364">
        <v>462.01</v>
      </c>
      <c r="I202" s="364"/>
      <c r="J202" s="364">
        <v>473.02</v>
      </c>
      <c r="K202" s="364"/>
      <c r="L202" s="364">
        <v>472.08</v>
      </c>
      <c r="M202" s="364"/>
      <c r="N202" s="364">
        <v>466.2</v>
      </c>
      <c r="O202" s="364"/>
      <c r="P202" s="364">
        <v>468.21</v>
      </c>
      <c r="Q202" s="364"/>
      <c r="R202" s="364">
        <v>468.1</v>
      </c>
      <c r="S202" s="364"/>
      <c r="T202" s="364">
        <v>446.34</v>
      </c>
      <c r="U202" s="364"/>
      <c r="V202" s="364">
        <v>467.41</v>
      </c>
      <c r="W202" s="364"/>
      <c r="X202" s="364">
        <v>466.5</v>
      </c>
      <c r="Y202" s="364"/>
      <c r="Z202" s="364">
        <v>455.6</v>
      </c>
      <c r="AA202" s="364"/>
      <c r="AB202" s="364">
        <v>478.61</v>
      </c>
      <c r="AC202" s="364"/>
      <c r="AD202" s="364">
        <v>476.94</v>
      </c>
      <c r="AE202" s="364"/>
      <c r="AF202" s="364">
        <v>458.77</v>
      </c>
      <c r="AG202" s="364"/>
      <c r="AH202" s="364">
        <v>471.42</v>
      </c>
      <c r="AI202" s="364"/>
      <c r="AJ202" s="364">
        <v>470.42</v>
      </c>
      <c r="AK202" s="364"/>
      <c r="AL202" s="129"/>
      <c r="AM202" s="129"/>
      <c r="AN202" s="150"/>
    </row>
    <row r="203" spans="1:40" ht="15" customHeight="1">
      <c r="A203" s="132" t="s">
        <v>47</v>
      </c>
      <c r="B203" s="367">
        <v>448.26</v>
      </c>
      <c r="C203" s="368"/>
      <c r="D203" s="367">
        <v>462.46</v>
      </c>
      <c r="E203" s="368"/>
      <c r="F203" s="367">
        <v>460.63</v>
      </c>
      <c r="G203" s="368"/>
      <c r="H203" s="363">
        <v>457.71</v>
      </c>
      <c r="I203" s="363"/>
      <c r="J203" s="363">
        <v>467.24</v>
      </c>
      <c r="K203" s="363"/>
      <c r="L203" s="363">
        <v>466.43</v>
      </c>
      <c r="M203" s="363"/>
      <c r="N203" s="363">
        <v>468.77</v>
      </c>
      <c r="O203" s="363"/>
      <c r="P203" s="363">
        <v>461.46</v>
      </c>
      <c r="Q203" s="363"/>
      <c r="R203" s="363">
        <v>461.85</v>
      </c>
      <c r="S203" s="363"/>
      <c r="T203" s="363">
        <v>441.66</v>
      </c>
      <c r="U203" s="363"/>
      <c r="V203" s="363">
        <v>460.54</v>
      </c>
      <c r="W203" s="363"/>
      <c r="X203" s="363">
        <v>459.71</v>
      </c>
      <c r="Y203" s="363"/>
      <c r="Z203" s="363">
        <v>449.84</v>
      </c>
      <c r="AA203" s="363"/>
      <c r="AB203" s="363">
        <v>474.17</v>
      </c>
      <c r="AC203" s="363"/>
      <c r="AD203" s="363">
        <v>472.43</v>
      </c>
      <c r="AE203" s="363"/>
      <c r="AF203" s="363">
        <v>454.61</v>
      </c>
      <c r="AG203" s="363"/>
      <c r="AH203" s="363">
        <v>464.28</v>
      </c>
      <c r="AI203" s="363"/>
      <c r="AJ203" s="363">
        <v>463.52</v>
      </c>
      <c r="AK203" s="363"/>
      <c r="AL203" s="129"/>
      <c r="AM203" s="129"/>
      <c r="AN203" s="150"/>
    </row>
    <row r="204" spans="1:40" ht="15" customHeight="1">
      <c r="A204" s="133" t="s">
        <v>48</v>
      </c>
      <c r="B204" s="365">
        <v>473.38</v>
      </c>
      <c r="C204" s="366"/>
      <c r="D204" s="365">
        <v>458.79</v>
      </c>
      <c r="E204" s="366"/>
      <c r="F204" s="365">
        <v>460.58</v>
      </c>
      <c r="G204" s="366"/>
      <c r="H204" s="364">
        <v>471.78</v>
      </c>
      <c r="I204" s="364"/>
      <c r="J204" s="364">
        <v>464.45</v>
      </c>
      <c r="K204" s="364"/>
      <c r="L204" s="364">
        <v>465.07</v>
      </c>
      <c r="M204" s="364"/>
      <c r="N204" s="364">
        <v>483.58</v>
      </c>
      <c r="O204" s="364"/>
      <c r="P204" s="364">
        <v>463.22</v>
      </c>
      <c r="Q204" s="364"/>
      <c r="R204" s="364">
        <v>464.25</v>
      </c>
      <c r="S204" s="364"/>
      <c r="T204" s="364">
        <v>454.37</v>
      </c>
      <c r="U204" s="364"/>
      <c r="V204" s="364">
        <v>471.28</v>
      </c>
      <c r="W204" s="364"/>
      <c r="X204" s="364">
        <v>470.59</v>
      </c>
      <c r="Y204" s="364"/>
      <c r="Z204" s="364">
        <v>470.44</v>
      </c>
      <c r="AA204" s="364"/>
      <c r="AB204" s="364">
        <v>469.32</v>
      </c>
      <c r="AC204" s="364"/>
      <c r="AD204" s="364">
        <v>469.39</v>
      </c>
      <c r="AE204" s="364"/>
      <c r="AF204" s="364">
        <v>473.87</v>
      </c>
      <c r="AG204" s="364"/>
      <c r="AH204" s="364">
        <v>464.19</v>
      </c>
      <c r="AI204" s="364"/>
      <c r="AJ204" s="364">
        <v>464.91</v>
      </c>
      <c r="AK204" s="364"/>
      <c r="AL204" s="129"/>
      <c r="AM204" s="129"/>
      <c r="AN204" s="150"/>
    </row>
    <row r="205" spans="1:40" ht="15" customHeight="1">
      <c r="A205" s="132" t="s">
        <v>49</v>
      </c>
      <c r="B205" s="367">
        <v>524.21</v>
      </c>
      <c r="C205" s="368"/>
      <c r="D205" s="367">
        <v>463.06</v>
      </c>
      <c r="E205" s="368"/>
      <c r="F205" s="367">
        <v>470.61</v>
      </c>
      <c r="G205" s="368"/>
      <c r="H205" s="363">
        <v>516.57000000000005</v>
      </c>
      <c r="I205" s="363"/>
      <c r="J205" s="363">
        <v>468.53</v>
      </c>
      <c r="K205" s="363"/>
      <c r="L205" s="363">
        <v>472.5</v>
      </c>
      <c r="M205" s="363"/>
      <c r="N205" s="363">
        <v>524.24</v>
      </c>
      <c r="O205" s="363"/>
      <c r="P205" s="363">
        <v>469.4</v>
      </c>
      <c r="Q205" s="363"/>
      <c r="R205" s="363">
        <v>472.09</v>
      </c>
      <c r="S205" s="363"/>
      <c r="T205" s="363">
        <v>491.99</v>
      </c>
      <c r="U205" s="363"/>
      <c r="V205" s="363">
        <v>476.63</v>
      </c>
      <c r="W205" s="363"/>
      <c r="X205" s="363">
        <v>477.22</v>
      </c>
      <c r="Y205" s="363"/>
      <c r="Z205" s="363">
        <v>527.82000000000005</v>
      </c>
      <c r="AA205" s="363"/>
      <c r="AB205" s="363">
        <v>468.38</v>
      </c>
      <c r="AC205" s="363"/>
      <c r="AD205" s="363">
        <v>472.21</v>
      </c>
      <c r="AE205" s="363"/>
      <c r="AF205" s="363">
        <v>521.12</v>
      </c>
      <c r="AG205" s="363"/>
      <c r="AH205" s="363">
        <v>468.54</v>
      </c>
      <c r="AI205" s="363"/>
      <c r="AJ205" s="363">
        <v>472.41</v>
      </c>
      <c r="AK205" s="363"/>
      <c r="AL205" s="129"/>
      <c r="AM205" s="129"/>
      <c r="AN205" s="150"/>
    </row>
    <row r="206" spans="1:40" ht="15" customHeight="1">
      <c r="A206" s="133" t="s">
        <v>50</v>
      </c>
      <c r="B206" s="365">
        <v>529.96</v>
      </c>
      <c r="C206" s="366"/>
      <c r="D206" s="365">
        <v>463.89</v>
      </c>
      <c r="E206" s="366"/>
      <c r="F206" s="365">
        <v>471.79</v>
      </c>
      <c r="G206" s="366"/>
      <c r="H206" s="364">
        <v>520.17999999999995</v>
      </c>
      <c r="I206" s="364"/>
      <c r="J206" s="364">
        <v>471.11</v>
      </c>
      <c r="K206" s="364"/>
      <c r="L206" s="364">
        <v>475.02</v>
      </c>
      <c r="M206" s="364"/>
      <c r="N206" s="364">
        <v>530.78</v>
      </c>
      <c r="O206" s="364"/>
      <c r="P206" s="364">
        <v>471.11</v>
      </c>
      <c r="Q206" s="364"/>
      <c r="R206" s="364">
        <v>473.76</v>
      </c>
      <c r="S206" s="364"/>
      <c r="T206" s="364">
        <v>499.29</v>
      </c>
      <c r="U206" s="364"/>
      <c r="V206" s="364">
        <v>479.86</v>
      </c>
      <c r="W206" s="364"/>
      <c r="X206" s="364">
        <v>480.58</v>
      </c>
      <c r="Y206" s="364"/>
      <c r="Z206" s="364">
        <v>533.72</v>
      </c>
      <c r="AA206" s="364"/>
      <c r="AB206" s="364">
        <v>474.24</v>
      </c>
      <c r="AC206" s="364"/>
      <c r="AD206" s="364">
        <v>477.96</v>
      </c>
      <c r="AE206" s="364"/>
      <c r="AF206" s="364">
        <v>526.66999999999996</v>
      </c>
      <c r="AG206" s="364"/>
      <c r="AH206" s="364">
        <v>470.93</v>
      </c>
      <c r="AI206" s="364"/>
      <c r="AJ206" s="364">
        <v>474.83</v>
      </c>
      <c r="AK206" s="364"/>
      <c r="AL206" s="129"/>
      <c r="AM206" s="129"/>
      <c r="AN206" s="150"/>
    </row>
    <row r="207" spans="1:40" ht="15" customHeight="1">
      <c r="A207" s="132" t="s">
        <v>51</v>
      </c>
      <c r="B207" s="367">
        <v>541.41999999999996</v>
      </c>
      <c r="C207" s="368"/>
      <c r="D207" s="367">
        <v>481.19</v>
      </c>
      <c r="E207" s="368"/>
      <c r="F207" s="367">
        <v>488.66</v>
      </c>
      <c r="G207" s="368"/>
      <c r="H207" s="363">
        <v>535.41999999999996</v>
      </c>
      <c r="I207" s="363"/>
      <c r="J207" s="363">
        <v>488.29</v>
      </c>
      <c r="K207" s="363"/>
      <c r="L207" s="363">
        <v>492</v>
      </c>
      <c r="M207" s="363"/>
      <c r="N207" s="363">
        <v>546.24</v>
      </c>
      <c r="O207" s="363"/>
      <c r="P207" s="363">
        <v>485.3</v>
      </c>
      <c r="Q207" s="363"/>
      <c r="R207" s="363">
        <v>488.03</v>
      </c>
      <c r="S207" s="363"/>
      <c r="T207" s="363">
        <v>512.33000000000004</v>
      </c>
      <c r="U207" s="363"/>
      <c r="V207" s="363">
        <v>492.58</v>
      </c>
      <c r="W207" s="363"/>
      <c r="X207" s="363">
        <v>493.32</v>
      </c>
      <c r="Y207" s="363"/>
      <c r="Z207" s="363">
        <v>545.79</v>
      </c>
      <c r="AA207" s="363"/>
      <c r="AB207" s="363">
        <v>491.69</v>
      </c>
      <c r="AC207" s="363"/>
      <c r="AD207" s="363">
        <v>495.16</v>
      </c>
      <c r="AE207" s="363"/>
      <c r="AF207" s="363">
        <v>540.01</v>
      </c>
      <c r="AG207" s="363"/>
      <c r="AH207" s="363">
        <v>486.61</v>
      </c>
      <c r="AI207" s="363"/>
      <c r="AJ207" s="363">
        <v>490.4</v>
      </c>
      <c r="AK207" s="363"/>
      <c r="AL207" s="129"/>
      <c r="AM207" s="129"/>
      <c r="AN207" s="150"/>
    </row>
    <row r="208" spans="1:40" ht="15" customHeight="1">
      <c r="A208" s="133" t="s">
        <v>52</v>
      </c>
      <c r="B208" s="365">
        <v>543.09636</v>
      </c>
      <c r="C208" s="366"/>
      <c r="D208" s="365">
        <v>489.35208999999998</v>
      </c>
      <c r="E208" s="366"/>
      <c r="F208" s="365">
        <v>496.53791999999999</v>
      </c>
      <c r="G208" s="366"/>
      <c r="H208" s="364">
        <v>550.62375999999995</v>
      </c>
      <c r="I208" s="364"/>
      <c r="J208" s="364">
        <v>496.18597999999997</v>
      </c>
      <c r="K208" s="364"/>
      <c r="L208" s="364">
        <v>500.7405</v>
      </c>
      <c r="M208" s="364"/>
      <c r="N208" s="364">
        <v>563.68921999999998</v>
      </c>
      <c r="O208" s="364"/>
      <c r="P208" s="364">
        <v>491.80005999999997</v>
      </c>
      <c r="Q208" s="364"/>
      <c r="R208" s="364">
        <v>495.18975999999998</v>
      </c>
      <c r="S208" s="364"/>
      <c r="T208" s="364">
        <v>537.01619000000005</v>
      </c>
      <c r="U208" s="364"/>
      <c r="V208" s="364">
        <v>494.85430000000002</v>
      </c>
      <c r="W208" s="364"/>
      <c r="X208" s="364">
        <v>496.46803</v>
      </c>
      <c r="Y208" s="364"/>
      <c r="Z208" s="364">
        <v>551.25419999999997</v>
      </c>
      <c r="AA208" s="364"/>
      <c r="AB208" s="364">
        <v>501.86225000000002</v>
      </c>
      <c r="AC208" s="364"/>
      <c r="AD208" s="364">
        <v>505.46625</v>
      </c>
      <c r="AE208" s="364"/>
      <c r="AF208" s="364">
        <v>549.57199000000003</v>
      </c>
      <c r="AG208" s="364"/>
      <c r="AH208" s="364">
        <v>493.69063</v>
      </c>
      <c r="AI208" s="364"/>
      <c r="AJ208" s="364">
        <v>497.96568000000002</v>
      </c>
      <c r="AK208" s="364"/>
      <c r="AL208" s="129"/>
      <c r="AM208" s="129"/>
      <c r="AN208" s="150"/>
    </row>
    <row r="209" spans="1:40" ht="15" customHeight="1">
      <c r="A209" s="132" t="s">
        <v>53</v>
      </c>
      <c r="B209" s="367">
        <v>544.60973999999999</v>
      </c>
      <c r="C209" s="368"/>
      <c r="D209" s="367">
        <v>498.21125000000001</v>
      </c>
      <c r="E209" s="368"/>
      <c r="F209" s="367">
        <v>504.45101</v>
      </c>
      <c r="G209" s="368"/>
      <c r="H209" s="363">
        <v>554.21866</v>
      </c>
      <c r="I209" s="363"/>
      <c r="J209" s="363">
        <v>508.55196000000001</v>
      </c>
      <c r="K209" s="363"/>
      <c r="L209" s="363">
        <v>512.40698999999995</v>
      </c>
      <c r="M209" s="363"/>
      <c r="N209" s="363">
        <v>560.38112000000001</v>
      </c>
      <c r="O209" s="363"/>
      <c r="P209" s="363">
        <v>501.13731000000001</v>
      </c>
      <c r="Q209" s="363"/>
      <c r="R209" s="363">
        <v>503.88360999999998</v>
      </c>
      <c r="S209" s="363"/>
      <c r="T209" s="363">
        <v>545.90544999999997</v>
      </c>
      <c r="U209" s="363"/>
      <c r="V209" s="363">
        <v>497.71204</v>
      </c>
      <c r="W209" s="363"/>
      <c r="X209" s="363">
        <v>499.56241</v>
      </c>
      <c r="Y209" s="363"/>
      <c r="Z209" s="363">
        <v>548.32660999999996</v>
      </c>
      <c r="AA209" s="363"/>
      <c r="AB209" s="363">
        <v>507.13830000000002</v>
      </c>
      <c r="AC209" s="363"/>
      <c r="AD209" s="363">
        <v>510.14157</v>
      </c>
      <c r="AE209" s="363"/>
      <c r="AF209" s="363">
        <v>550.28467000000001</v>
      </c>
      <c r="AG209" s="363"/>
      <c r="AH209" s="363">
        <v>502.17991999999998</v>
      </c>
      <c r="AI209" s="363"/>
      <c r="AJ209" s="363">
        <v>505.86759999999998</v>
      </c>
      <c r="AK209" s="363"/>
      <c r="AL209" s="129"/>
      <c r="AM209" s="129"/>
      <c r="AN209" s="150"/>
    </row>
    <row r="210" spans="1:40" ht="17.399999999999999" thickBot="1">
      <c r="A210" s="133" t="s">
        <v>54</v>
      </c>
      <c r="B210" s="369">
        <v>534.09230000000002</v>
      </c>
      <c r="C210" s="370"/>
      <c r="D210" s="369">
        <v>498.03446000000002</v>
      </c>
      <c r="E210" s="370"/>
      <c r="F210" s="369">
        <v>502.77726999999999</v>
      </c>
      <c r="G210" s="370"/>
      <c r="H210" s="364">
        <v>547.35771</v>
      </c>
      <c r="I210" s="364"/>
      <c r="J210" s="364">
        <v>505.01832000000002</v>
      </c>
      <c r="K210" s="364"/>
      <c r="L210" s="364">
        <v>508.35914000000002</v>
      </c>
      <c r="M210" s="364"/>
      <c r="N210" s="364">
        <v>550.14711</v>
      </c>
      <c r="O210" s="364"/>
      <c r="P210" s="364">
        <v>497.57826</v>
      </c>
      <c r="Q210" s="364"/>
      <c r="R210" s="364">
        <v>499.8897</v>
      </c>
      <c r="S210" s="364"/>
      <c r="T210" s="364">
        <v>537.77587000000005</v>
      </c>
      <c r="U210" s="364"/>
      <c r="V210" s="364">
        <v>493.83532000000002</v>
      </c>
      <c r="W210" s="364"/>
      <c r="X210" s="364">
        <v>495.46672000000001</v>
      </c>
      <c r="Y210" s="364"/>
      <c r="Z210" s="364">
        <v>542.12982</v>
      </c>
      <c r="AA210" s="364"/>
      <c r="AB210" s="364">
        <v>513.58783000000005</v>
      </c>
      <c r="AC210" s="364"/>
      <c r="AD210" s="364">
        <v>515.53791000000001</v>
      </c>
      <c r="AE210" s="364"/>
      <c r="AF210" s="364">
        <v>541.09151999999995</v>
      </c>
      <c r="AG210" s="364"/>
      <c r="AH210" s="364">
        <v>500.65564999999998</v>
      </c>
      <c r="AI210" s="364"/>
      <c r="AJ210" s="364">
        <v>503.62520999999998</v>
      </c>
      <c r="AK210" s="364"/>
      <c r="AL210" s="129"/>
      <c r="AM210" s="129"/>
      <c r="AN210" s="150"/>
    </row>
    <row r="211" spans="1:40" ht="30" customHeight="1" thickBot="1">
      <c r="A211" s="134" t="s">
        <v>120</v>
      </c>
      <c r="B211" s="372">
        <v>508.09919017148201</v>
      </c>
      <c r="C211" s="373"/>
      <c r="D211" s="372">
        <v>475.17834123915202</v>
      </c>
      <c r="E211" s="373"/>
      <c r="F211" s="372">
        <v>479.407032548666</v>
      </c>
      <c r="G211" s="373"/>
      <c r="H211" s="371">
        <v>512.091704527047</v>
      </c>
      <c r="I211" s="371"/>
      <c r="J211" s="371">
        <v>480.56086944014999</v>
      </c>
      <c r="K211" s="371"/>
      <c r="L211" s="371">
        <v>483.17214517409701</v>
      </c>
      <c r="M211" s="371"/>
      <c r="N211" s="371">
        <v>518.82783465947705</v>
      </c>
      <c r="O211" s="371"/>
      <c r="P211" s="371">
        <v>477.06880244785998</v>
      </c>
      <c r="Q211" s="371"/>
      <c r="R211" s="371">
        <v>479.04379036616399</v>
      </c>
      <c r="S211" s="371"/>
      <c r="T211" s="371">
        <v>495.49092148731899</v>
      </c>
      <c r="U211" s="371"/>
      <c r="V211" s="371">
        <v>479.71577678700498</v>
      </c>
      <c r="W211" s="371"/>
      <c r="X211" s="371">
        <v>480.34309255003501</v>
      </c>
      <c r="Y211" s="371"/>
      <c r="Z211" s="371">
        <v>512.09981035584497</v>
      </c>
      <c r="AA211" s="371"/>
      <c r="AB211" s="371">
        <v>483.49742617687798</v>
      </c>
      <c r="AC211" s="371"/>
      <c r="AD211" s="371">
        <v>485.457095659488</v>
      </c>
      <c r="AE211" s="371"/>
      <c r="AF211" s="371">
        <v>510.89125816259002</v>
      </c>
      <c r="AG211" s="371"/>
      <c r="AH211" s="371">
        <v>478.427031937317</v>
      </c>
      <c r="AI211" s="371"/>
      <c r="AJ211" s="371">
        <v>480.85646134452298</v>
      </c>
      <c r="AK211" s="371"/>
      <c r="AL211" s="129"/>
      <c r="AM211" s="129"/>
      <c r="AN211" s="150"/>
    </row>
    <row r="212" spans="1:40" ht="17.399999999999999" thickBot="1">
      <c r="A212" s="136"/>
      <c r="B212" s="374"/>
      <c r="C212" s="374"/>
      <c r="D212" s="374"/>
      <c r="E212" s="374"/>
      <c r="F212" s="374"/>
      <c r="G212" s="374"/>
      <c r="H212" s="374"/>
      <c r="I212" s="374"/>
      <c r="J212" s="374"/>
      <c r="K212" s="374"/>
      <c r="L212" s="374"/>
      <c r="M212" s="374"/>
      <c r="N212" s="374"/>
      <c r="O212" s="374"/>
      <c r="P212" s="374"/>
      <c r="Q212" s="374"/>
      <c r="R212" s="374"/>
      <c r="S212" s="374"/>
      <c r="T212" s="374"/>
      <c r="U212" s="374"/>
      <c r="V212" s="374"/>
      <c r="W212" s="374"/>
      <c r="X212" s="374"/>
      <c r="Y212" s="374"/>
      <c r="Z212" s="374"/>
      <c r="AA212" s="374"/>
      <c r="AB212" s="374"/>
      <c r="AC212" s="374"/>
      <c r="AD212" s="374"/>
      <c r="AE212" s="374"/>
      <c r="AF212" s="374"/>
      <c r="AG212" s="374"/>
      <c r="AH212" s="374"/>
      <c r="AI212" s="374"/>
      <c r="AJ212" s="374"/>
      <c r="AK212" s="374"/>
      <c r="AL212" s="129"/>
      <c r="AM212" s="129"/>
      <c r="AN212" s="129"/>
    </row>
    <row r="213" spans="1:40" ht="15" customHeight="1" thickBot="1">
      <c r="A213" s="334">
        <v>2025</v>
      </c>
      <c r="B213" s="307" t="s">
        <v>0</v>
      </c>
      <c r="C213" s="307"/>
      <c r="D213" s="307"/>
      <c r="E213" s="307"/>
      <c r="F213" s="307"/>
      <c r="G213" s="307"/>
      <c r="H213" s="307" t="s">
        <v>1</v>
      </c>
      <c r="I213" s="307"/>
      <c r="J213" s="307"/>
      <c r="K213" s="307"/>
      <c r="L213" s="307"/>
      <c r="M213" s="307"/>
      <c r="N213" s="307" t="s">
        <v>2</v>
      </c>
      <c r="O213" s="307"/>
      <c r="P213" s="307"/>
      <c r="Q213" s="307"/>
      <c r="R213" s="307"/>
      <c r="S213" s="307"/>
      <c r="T213" s="307" t="s">
        <v>3</v>
      </c>
      <c r="U213" s="307"/>
      <c r="V213" s="307"/>
      <c r="W213" s="307"/>
      <c r="X213" s="307"/>
      <c r="Y213" s="307"/>
      <c r="Z213" s="307" t="s">
        <v>4</v>
      </c>
      <c r="AA213" s="307"/>
      <c r="AB213" s="307"/>
      <c r="AC213" s="307"/>
      <c r="AD213" s="307"/>
      <c r="AE213" s="307"/>
      <c r="AF213" s="307" t="s">
        <v>5</v>
      </c>
      <c r="AG213" s="307"/>
      <c r="AH213" s="307"/>
      <c r="AI213" s="307"/>
      <c r="AJ213" s="307"/>
      <c r="AK213" s="307"/>
      <c r="AL213" s="129"/>
      <c r="AM213" s="129"/>
      <c r="AN213" s="129"/>
    </row>
    <row r="214" spans="1:40" ht="15.75" customHeight="1" thickBot="1">
      <c r="A214" s="335"/>
      <c r="B214" s="337" t="s">
        <v>6</v>
      </c>
      <c r="C214" s="338"/>
      <c r="D214" s="337" t="s">
        <v>7</v>
      </c>
      <c r="E214" s="338"/>
      <c r="F214" s="337" t="s">
        <v>8</v>
      </c>
      <c r="G214" s="338"/>
      <c r="H214" s="339" t="s">
        <v>9</v>
      </c>
      <c r="I214" s="339"/>
      <c r="J214" s="339" t="s">
        <v>7</v>
      </c>
      <c r="K214" s="339"/>
      <c r="L214" s="339" t="s">
        <v>8</v>
      </c>
      <c r="M214" s="339"/>
      <c r="N214" s="339" t="s">
        <v>9</v>
      </c>
      <c r="O214" s="339"/>
      <c r="P214" s="339" t="s">
        <v>7</v>
      </c>
      <c r="Q214" s="339"/>
      <c r="R214" s="339" t="s">
        <v>8</v>
      </c>
      <c r="S214" s="339"/>
      <c r="T214" s="339" t="s">
        <v>9</v>
      </c>
      <c r="U214" s="339"/>
      <c r="V214" s="339" t="s">
        <v>7</v>
      </c>
      <c r="W214" s="339"/>
      <c r="X214" s="339" t="s">
        <v>8</v>
      </c>
      <c r="Y214" s="339"/>
      <c r="Z214" s="339" t="s">
        <v>9</v>
      </c>
      <c r="AA214" s="339"/>
      <c r="AB214" s="339" t="s">
        <v>7</v>
      </c>
      <c r="AC214" s="339"/>
      <c r="AD214" s="339" t="s">
        <v>8</v>
      </c>
      <c r="AE214" s="339"/>
      <c r="AF214" s="339" t="s">
        <v>9</v>
      </c>
      <c r="AG214" s="339"/>
      <c r="AH214" s="339" t="s">
        <v>7</v>
      </c>
      <c r="AI214" s="339"/>
      <c r="AJ214" s="339" t="s">
        <v>8</v>
      </c>
      <c r="AK214" s="339"/>
      <c r="AL214" s="129"/>
      <c r="AM214" s="129"/>
      <c r="AN214" s="129"/>
    </row>
    <row r="215" spans="1:40">
      <c r="A215" s="132" t="s">
        <v>43</v>
      </c>
      <c r="B215" s="361">
        <v>525.93529000000001</v>
      </c>
      <c r="C215" s="362"/>
      <c r="D215" s="361">
        <v>503.23703</v>
      </c>
      <c r="E215" s="362"/>
      <c r="F215" s="361">
        <v>506.07803000000001</v>
      </c>
      <c r="G215" s="362"/>
      <c r="H215" s="363">
        <v>538.49733000000003</v>
      </c>
      <c r="I215" s="363"/>
      <c r="J215" s="363">
        <v>510.96681000000001</v>
      </c>
      <c r="K215" s="363"/>
      <c r="L215" s="363">
        <v>513.07443000000001</v>
      </c>
      <c r="M215" s="363"/>
      <c r="N215" s="363">
        <v>546.94727999999998</v>
      </c>
      <c r="O215" s="363"/>
      <c r="P215" s="363">
        <v>508.67585000000003</v>
      </c>
      <c r="Q215" s="363"/>
      <c r="R215" s="363">
        <v>510.21489000000003</v>
      </c>
      <c r="S215" s="363"/>
      <c r="T215" s="363">
        <v>529.72126000000003</v>
      </c>
      <c r="U215" s="363"/>
      <c r="V215" s="363">
        <v>509.62139000000002</v>
      </c>
      <c r="W215" s="363"/>
      <c r="X215" s="363">
        <v>510.33863000000002</v>
      </c>
      <c r="Y215" s="363"/>
      <c r="Z215" s="363">
        <v>531.82378000000006</v>
      </c>
      <c r="AA215" s="363"/>
      <c r="AB215" s="363">
        <v>518.46662000000003</v>
      </c>
      <c r="AC215" s="363"/>
      <c r="AD215" s="363">
        <v>519.32482000000005</v>
      </c>
      <c r="AE215" s="363"/>
      <c r="AF215" s="363">
        <v>533.44281000000001</v>
      </c>
      <c r="AG215" s="363"/>
      <c r="AH215" s="363">
        <v>509.27289000000002</v>
      </c>
      <c r="AI215" s="363"/>
      <c r="AJ215" s="363">
        <v>510.95461</v>
      </c>
      <c r="AK215" s="363"/>
      <c r="AL215" s="129"/>
      <c r="AM215" s="129"/>
      <c r="AN215" s="129"/>
    </row>
    <row r="216" spans="1:40" ht="15" customHeight="1">
      <c r="A216" s="133" t="s">
        <v>44</v>
      </c>
      <c r="B216" s="365">
        <v>517.70460000000003</v>
      </c>
      <c r="C216" s="366"/>
      <c r="D216" s="365">
        <v>500.29077000000001</v>
      </c>
      <c r="E216" s="366"/>
      <c r="F216" s="365">
        <v>502.43779999999998</v>
      </c>
      <c r="G216" s="366"/>
      <c r="H216" s="364">
        <v>524.79579000000001</v>
      </c>
      <c r="I216" s="364"/>
      <c r="J216" s="364">
        <v>515.45795999999996</v>
      </c>
      <c r="K216" s="364"/>
      <c r="L216" s="364">
        <v>516.15170999999998</v>
      </c>
      <c r="M216" s="364"/>
      <c r="N216" s="364">
        <v>537.77367000000004</v>
      </c>
      <c r="O216" s="364"/>
      <c r="P216" s="364">
        <v>513.33788000000004</v>
      </c>
      <c r="Q216" s="364"/>
      <c r="R216" s="364">
        <v>514.33984999999996</v>
      </c>
      <c r="S216" s="364"/>
      <c r="T216" s="364">
        <v>519.29138999999998</v>
      </c>
      <c r="U216" s="364"/>
      <c r="V216" s="364">
        <v>512.65102999999999</v>
      </c>
      <c r="W216" s="364"/>
      <c r="X216" s="364">
        <v>512.89364999999998</v>
      </c>
      <c r="Y216" s="364"/>
      <c r="Z216" s="364">
        <v>524.38865999999996</v>
      </c>
      <c r="AA216" s="364"/>
      <c r="AB216" s="364">
        <v>516.05019000000004</v>
      </c>
      <c r="AC216" s="364"/>
      <c r="AD216" s="364">
        <v>516.58405000000005</v>
      </c>
      <c r="AE216" s="364"/>
      <c r="AF216" s="364">
        <v>523.99828000000002</v>
      </c>
      <c r="AG216" s="364"/>
      <c r="AH216" s="364">
        <v>511.10171000000003</v>
      </c>
      <c r="AI216" s="364"/>
      <c r="AJ216" s="364">
        <v>511.99178999999998</v>
      </c>
      <c r="AK216" s="364"/>
      <c r="AL216" s="129"/>
      <c r="AM216" s="129"/>
      <c r="AN216" s="129"/>
    </row>
    <row r="217" spans="1:40" ht="15" customHeight="1">
      <c r="A217" s="132" t="s">
        <v>45</v>
      </c>
      <c r="B217" s="367">
        <v>496.32188000000002</v>
      </c>
      <c r="C217" s="368"/>
      <c r="D217" s="367">
        <v>498.19610999999998</v>
      </c>
      <c r="E217" s="368"/>
      <c r="F217" s="367">
        <v>497.95017000000001</v>
      </c>
      <c r="G217" s="368"/>
      <c r="H217" s="363">
        <v>509.44970999999998</v>
      </c>
      <c r="I217" s="363"/>
      <c r="J217" s="363">
        <v>506.64163000000002</v>
      </c>
      <c r="K217" s="363"/>
      <c r="L217" s="363">
        <v>506.86464999999998</v>
      </c>
      <c r="M217" s="363"/>
      <c r="N217" s="363">
        <v>522.44401000000005</v>
      </c>
      <c r="O217" s="363"/>
      <c r="P217" s="363">
        <v>504.09885000000003</v>
      </c>
      <c r="Q217" s="363"/>
      <c r="R217" s="363">
        <v>504.95943</v>
      </c>
      <c r="S217" s="363"/>
      <c r="T217" s="363">
        <v>509.94803000000002</v>
      </c>
      <c r="U217" s="363"/>
      <c r="V217" s="363">
        <v>502.92036999999999</v>
      </c>
      <c r="W217" s="363"/>
      <c r="X217" s="363">
        <v>503.18274000000002</v>
      </c>
      <c r="Y217" s="363"/>
      <c r="Z217" s="363">
        <v>509.40636000000001</v>
      </c>
      <c r="AA217" s="363"/>
      <c r="AB217" s="363">
        <v>510.79966999999999</v>
      </c>
      <c r="AC217" s="363"/>
      <c r="AD217" s="363">
        <v>510.70799</v>
      </c>
      <c r="AE217" s="363"/>
      <c r="AF217" s="363">
        <v>506.65852999999998</v>
      </c>
      <c r="AG217" s="363"/>
      <c r="AH217" s="363">
        <v>503.97827000000001</v>
      </c>
      <c r="AI217" s="363"/>
      <c r="AJ217" s="363">
        <v>504.17761000000002</v>
      </c>
      <c r="AK217" s="363"/>
      <c r="AL217" s="129"/>
      <c r="AM217" s="129"/>
      <c r="AN217" s="129"/>
    </row>
    <row r="218" spans="1:40" ht="15" customHeight="1">
      <c r="A218" s="133" t="s">
        <v>46</v>
      </c>
      <c r="B218" s="365">
        <v>489.89832000000001</v>
      </c>
      <c r="C218" s="366"/>
      <c r="D218" s="365">
        <v>502.17415999999997</v>
      </c>
      <c r="E218" s="366"/>
      <c r="F218" s="365">
        <v>500.45634999999999</v>
      </c>
      <c r="G218" s="366"/>
      <c r="H218" s="364">
        <v>490.57916</v>
      </c>
      <c r="I218" s="364"/>
      <c r="J218" s="364">
        <v>501.67223000000001</v>
      </c>
      <c r="K218" s="364"/>
      <c r="L218" s="364">
        <v>500.67390999999998</v>
      </c>
      <c r="M218" s="364"/>
      <c r="N218" s="364">
        <v>494.6198</v>
      </c>
      <c r="O218" s="364"/>
      <c r="P218" s="364">
        <v>499.39438999999999</v>
      </c>
      <c r="Q218" s="364"/>
      <c r="R218" s="364">
        <v>499.13954999999999</v>
      </c>
      <c r="S218" s="364"/>
      <c r="T218" s="364">
        <v>466.63693999999998</v>
      </c>
      <c r="U218" s="364"/>
      <c r="V218" s="364">
        <v>493.89640000000003</v>
      </c>
      <c r="W218" s="364"/>
      <c r="X218" s="364">
        <v>492.76657</v>
      </c>
      <c r="Y218" s="364"/>
      <c r="Z218" s="364">
        <v>486.57616000000002</v>
      </c>
      <c r="AA218" s="364"/>
      <c r="AB218" s="364">
        <v>510.65602999999999</v>
      </c>
      <c r="AC218" s="364"/>
      <c r="AD218" s="364">
        <v>508.92867000000001</v>
      </c>
      <c r="AE218" s="364"/>
      <c r="AF218" s="364">
        <v>489.34462000000002</v>
      </c>
      <c r="AG218" s="364"/>
      <c r="AH218" s="364">
        <v>501.22237000000001</v>
      </c>
      <c r="AI218" s="364"/>
      <c r="AJ218" s="364">
        <v>500.25144999999998</v>
      </c>
      <c r="AK218" s="364"/>
      <c r="AL218" s="129"/>
      <c r="AM218" s="129"/>
      <c r="AN218" s="129"/>
    </row>
    <row r="219" spans="1:40" ht="15" customHeight="1">
      <c r="A219" s="132" t="s">
        <v>47</v>
      </c>
      <c r="B219" s="367">
        <v>486.9726</v>
      </c>
      <c r="C219" s="368"/>
      <c r="D219" s="367">
        <v>492.84771999999998</v>
      </c>
      <c r="E219" s="368"/>
      <c r="F219" s="367">
        <v>492.06236000000001</v>
      </c>
      <c r="G219" s="368"/>
      <c r="H219" s="363">
        <v>499.10422999999997</v>
      </c>
      <c r="I219" s="363"/>
      <c r="J219" s="363">
        <v>497.86926</v>
      </c>
      <c r="K219" s="363"/>
      <c r="L219" s="363">
        <v>497.97944999999999</v>
      </c>
      <c r="M219" s="363"/>
      <c r="N219" s="363">
        <v>497.88605999999999</v>
      </c>
      <c r="O219" s="363"/>
      <c r="P219" s="363">
        <v>493.10424</v>
      </c>
      <c r="Q219" s="363"/>
      <c r="R219" s="363">
        <v>493.35261000000003</v>
      </c>
      <c r="S219" s="363"/>
      <c r="T219" s="363">
        <v>491.21910000000003</v>
      </c>
      <c r="U219" s="363"/>
      <c r="V219" s="363">
        <v>488.66654</v>
      </c>
      <c r="W219" s="363"/>
      <c r="X219" s="363">
        <v>488.76675</v>
      </c>
      <c r="Y219" s="363"/>
      <c r="Z219" s="363">
        <v>493.04732999999999</v>
      </c>
      <c r="AA219" s="363"/>
      <c r="AB219" s="363">
        <v>505.06941999999998</v>
      </c>
      <c r="AC219" s="363"/>
      <c r="AD219" s="363">
        <v>504.23764999999997</v>
      </c>
      <c r="AE219" s="363"/>
      <c r="AF219" s="363">
        <v>492.80104</v>
      </c>
      <c r="AG219" s="363"/>
      <c r="AH219" s="363">
        <v>494.91451999999998</v>
      </c>
      <c r="AI219" s="363"/>
      <c r="AJ219" s="363">
        <v>494.74750999999998</v>
      </c>
      <c r="AK219" s="363"/>
      <c r="AL219" s="129"/>
      <c r="AM219" s="129"/>
      <c r="AN219" s="129"/>
    </row>
    <row r="220" spans="1:40" ht="15" customHeight="1">
      <c r="A220" s="133" t="s">
        <v>48</v>
      </c>
      <c r="B220" s="365">
        <v>498.90937000000002</v>
      </c>
      <c r="C220" s="366"/>
      <c r="D220" s="365">
        <v>488.88907</v>
      </c>
      <c r="E220" s="366"/>
      <c r="F220" s="365">
        <v>490.14965999999998</v>
      </c>
      <c r="G220" s="366"/>
      <c r="H220" s="364">
        <v>499.69403</v>
      </c>
      <c r="I220" s="364"/>
      <c r="J220" s="364">
        <v>495.26749999999998</v>
      </c>
      <c r="K220" s="364"/>
      <c r="L220" s="364">
        <v>495.63166000000001</v>
      </c>
      <c r="M220" s="364"/>
      <c r="N220" s="364">
        <v>502.34866</v>
      </c>
      <c r="O220" s="364"/>
      <c r="P220" s="364">
        <v>496.33600000000001</v>
      </c>
      <c r="Q220" s="364"/>
      <c r="R220" s="364">
        <v>496.63031000000001</v>
      </c>
      <c r="S220" s="364"/>
      <c r="T220" s="364">
        <v>488.40758</v>
      </c>
      <c r="U220" s="364"/>
      <c r="V220" s="364">
        <v>500.09440000000001</v>
      </c>
      <c r="W220" s="364"/>
      <c r="X220" s="364">
        <v>499.70330999999999</v>
      </c>
      <c r="Y220" s="364"/>
      <c r="Z220" s="364">
        <v>502.63002</v>
      </c>
      <c r="AA220" s="364"/>
      <c r="AB220" s="364">
        <v>505.31533000000002</v>
      </c>
      <c r="AC220" s="364"/>
      <c r="AD220" s="364">
        <v>505.13986999999997</v>
      </c>
      <c r="AE220" s="364"/>
      <c r="AF220" s="364">
        <v>499.72624999999999</v>
      </c>
      <c r="AG220" s="364"/>
      <c r="AH220" s="364">
        <v>496.07720999999998</v>
      </c>
      <c r="AI220" s="364"/>
      <c r="AJ220" s="364">
        <v>496.34573</v>
      </c>
      <c r="AK220" s="364"/>
      <c r="AL220" s="129"/>
      <c r="AM220" s="129"/>
      <c r="AN220" s="129"/>
    </row>
    <row r="221" spans="1:40" ht="15" customHeight="1">
      <c r="A221" s="132" t="s">
        <v>49</v>
      </c>
      <c r="B221" s="367">
        <v>539.09032000000002</v>
      </c>
      <c r="C221" s="368"/>
      <c r="D221" s="367">
        <v>487.80725999999999</v>
      </c>
      <c r="E221" s="368"/>
      <c r="F221" s="367">
        <v>493.61295000000001</v>
      </c>
      <c r="G221" s="368"/>
      <c r="H221" s="363">
        <v>536.44494999999995</v>
      </c>
      <c r="I221" s="363"/>
      <c r="J221" s="363">
        <v>496.67446999999999</v>
      </c>
      <c r="K221" s="363"/>
      <c r="L221" s="363">
        <v>499.60395</v>
      </c>
      <c r="M221" s="363"/>
      <c r="N221" s="363">
        <v>525.06831</v>
      </c>
      <c r="O221" s="363"/>
      <c r="P221" s="363">
        <v>498.98685</v>
      </c>
      <c r="Q221" s="363"/>
      <c r="R221" s="363">
        <v>500.12722000000002</v>
      </c>
      <c r="S221" s="363"/>
      <c r="T221" s="363">
        <v>492.88229000000001</v>
      </c>
      <c r="U221" s="363"/>
      <c r="V221" s="363">
        <v>506.49803000000003</v>
      </c>
      <c r="W221" s="363"/>
      <c r="X221" s="363">
        <v>506.11270000000002</v>
      </c>
      <c r="Y221" s="363"/>
      <c r="Z221" s="363">
        <v>540.53310999999997</v>
      </c>
      <c r="AA221" s="363"/>
      <c r="AB221" s="363">
        <v>502.86770000000001</v>
      </c>
      <c r="AC221" s="363"/>
      <c r="AD221" s="363">
        <v>505.11246</v>
      </c>
      <c r="AE221" s="363"/>
      <c r="AF221" s="363">
        <v>533.29682000000003</v>
      </c>
      <c r="AG221" s="363"/>
      <c r="AH221" s="363">
        <v>497.44511</v>
      </c>
      <c r="AI221" s="363"/>
      <c r="AJ221" s="363">
        <v>499.80779000000001</v>
      </c>
      <c r="AK221" s="363"/>
      <c r="AL221" s="129"/>
      <c r="AM221" s="129"/>
      <c r="AN221" s="129"/>
    </row>
    <row r="222" spans="1:40" ht="15" customHeight="1">
      <c r="A222" s="133" t="s">
        <v>50</v>
      </c>
      <c r="B222" s="365">
        <v>549.61365999999998</v>
      </c>
      <c r="C222" s="366"/>
      <c r="D222" s="365">
        <v>494.07409999999999</v>
      </c>
      <c r="E222" s="366"/>
      <c r="F222" s="365">
        <v>500.46059000000002</v>
      </c>
      <c r="G222" s="366"/>
      <c r="H222" s="364">
        <v>544.28174000000001</v>
      </c>
      <c r="I222" s="364"/>
      <c r="J222" s="364">
        <v>503.11347000000001</v>
      </c>
      <c r="K222" s="364"/>
      <c r="L222" s="364">
        <v>506.19371000000001</v>
      </c>
      <c r="M222" s="364"/>
      <c r="N222" s="364">
        <v>546.04047000000003</v>
      </c>
      <c r="O222" s="364"/>
      <c r="P222" s="364">
        <v>505.05378999999999</v>
      </c>
      <c r="Q222" s="364"/>
      <c r="R222" s="364">
        <v>506.85142000000002</v>
      </c>
      <c r="S222" s="364"/>
      <c r="T222" s="364">
        <v>512.52895000000001</v>
      </c>
      <c r="U222" s="364"/>
      <c r="V222" s="364">
        <v>516.88531</v>
      </c>
      <c r="W222" s="364"/>
      <c r="X222" s="364">
        <v>516.76427000000001</v>
      </c>
      <c r="Y222" s="364"/>
      <c r="Z222" s="364">
        <v>556.86609999999996</v>
      </c>
      <c r="AA222" s="364"/>
      <c r="AB222" s="364">
        <v>507.27726999999999</v>
      </c>
      <c r="AC222" s="364"/>
      <c r="AD222" s="364">
        <v>510.12556000000001</v>
      </c>
      <c r="AE222" s="364"/>
      <c r="AF222" s="364">
        <v>546.69898000000001</v>
      </c>
      <c r="AG222" s="364"/>
      <c r="AH222" s="364">
        <v>503.93209000000002</v>
      </c>
      <c r="AI222" s="364"/>
      <c r="AJ222" s="364">
        <v>506.76337999999998</v>
      </c>
      <c r="AK222" s="364"/>
      <c r="AL222" s="129"/>
      <c r="AM222" s="129"/>
      <c r="AN222" s="129"/>
    </row>
    <row r="223" spans="1:40" ht="15" customHeight="1">
      <c r="A223" s="132" t="s">
        <v>51</v>
      </c>
      <c r="B223" s="367">
        <v>564.58527000000004</v>
      </c>
      <c r="C223" s="368"/>
      <c r="D223" s="367">
        <v>504.78460999999999</v>
      </c>
      <c r="E223" s="368"/>
      <c r="F223" s="367">
        <v>511.90699999999998</v>
      </c>
      <c r="G223" s="368"/>
      <c r="H223" s="363">
        <v>573.69264999999996</v>
      </c>
      <c r="I223" s="363"/>
      <c r="J223" s="363">
        <v>515.07440999999994</v>
      </c>
      <c r="K223" s="363"/>
      <c r="L223" s="363">
        <v>519.58154999999999</v>
      </c>
      <c r="M223" s="363"/>
      <c r="N223" s="363">
        <v>572.91251</v>
      </c>
      <c r="O223" s="363"/>
      <c r="P223" s="363">
        <v>517.93530999999996</v>
      </c>
      <c r="Q223" s="363"/>
      <c r="R223" s="363">
        <v>520.38256000000001</v>
      </c>
      <c r="S223" s="363"/>
      <c r="T223" s="363">
        <v>543.03147999999999</v>
      </c>
      <c r="U223" s="363"/>
      <c r="V223" s="363">
        <v>528.62536999999998</v>
      </c>
      <c r="W223" s="363"/>
      <c r="X223" s="363">
        <v>529.03697999999997</v>
      </c>
      <c r="Y223" s="363"/>
      <c r="Z223" s="363">
        <v>573.84643000000005</v>
      </c>
      <c r="AA223" s="363"/>
      <c r="AB223" s="363">
        <v>520.02200000000005</v>
      </c>
      <c r="AC223" s="363"/>
      <c r="AD223" s="363">
        <v>523.38552000000004</v>
      </c>
      <c r="AE223" s="363"/>
      <c r="AF223" s="363">
        <v>568.31389999999999</v>
      </c>
      <c r="AG223" s="363"/>
      <c r="AH223" s="363">
        <v>515.99722999999994</v>
      </c>
      <c r="AI223" s="363"/>
      <c r="AJ223" s="363">
        <v>519.58438000000001</v>
      </c>
      <c r="AK223" s="363"/>
      <c r="AL223" s="129"/>
      <c r="AM223" s="129"/>
      <c r="AN223" s="129"/>
    </row>
    <row r="224" spans="1:40" ht="15" customHeight="1">
      <c r="A224" s="133" t="s">
        <v>52</v>
      </c>
      <c r="B224" s="365">
        <v>570.18038999999999</v>
      </c>
      <c r="C224" s="366"/>
      <c r="D224" s="365">
        <v>515.45236</v>
      </c>
      <c r="E224" s="366"/>
      <c r="F224" s="365">
        <v>522.36595999999997</v>
      </c>
      <c r="G224" s="366"/>
      <c r="H224" s="364">
        <v>576.70478000000003</v>
      </c>
      <c r="I224" s="364"/>
      <c r="J224" s="364">
        <v>526.09460999999999</v>
      </c>
      <c r="K224" s="364"/>
      <c r="L224" s="364">
        <v>530.30352000000005</v>
      </c>
      <c r="M224" s="364"/>
      <c r="N224" s="364">
        <v>585.75260000000003</v>
      </c>
      <c r="O224" s="364"/>
      <c r="P224" s="364">
        <v>518.88346000000001</v>
      </c>
      <c r="Q224" s="364"/>
      <c r="R224" s="364">
        <v>521.97955000000002</v>
      </c>
      <c r="S224" s="364"/>
      <c r="T224" s="364">
        <v>557.15362000000005</v>
      </c>
      <c r="U224" s="364"/>
      <c r="V224" s="364">
        <v>520.16930000000002</v>
      </c>
      <c r="W224" s="364"/>
      <c r="X224" s="364">
        <v>521.28294000000005</v>
      </c>
      <c r="Y224" s="364"/>
      <c r="Z224" s="364">
        <v>578.97931000000005</v>
      </c>
      <c r="AA224" s="364"/>
      <c r="AB224" s="364">
        <v>531.34857999999997</v>
      </c>
      <c r="AC224" s="364"/>
      <c r="AD224" s="364">
        <v>534.71585000000005</v>
      </c>
      <c r="AE224" s="364"/>
      <c r="AF224" s="364">
        <v>575.29948999999999</v>
      </c>
      <c r="AG224" s="364"/>
      <c r="AH224" s="364">
        <v>521.10494000000006</v>
      </c>
      <c r="AI224" s="364"/>
      <c r="AJ224" s="364">
        <v>525.07851000000005</v>
      </c>
      <c r="AK224" s="364"/>
      <c r="AL224" s="129"/>
      <c r="AM224" s="129"/>
      <c r="AN224" s="129"/>
    </row>
    <row r="225" spans="1:40" s="128" customFormat="1" ht="15" customHeight="1">
      <c r="A225" s="132" t="s">
        <v>53</v>
      </c>
      <c r="B225" s="367">
        <v>569.35955000000001</v>
      </c>
      <c r="C225" s="368"/>
      <c r="D225" s="367">
        <v>501.94324</v>
      </c>
      <c r="E225" s="368"/>
      <c r="F225" s="367">
        <v>510.59201000000002</v>
      </c>
      <c r="G225" s="368"/>
      <c r="H225" s="363">
        <v>576.25789999999995</v>
      </c>
      <c r="I225" s="363"/>
      <c r="J225" s="363">
        <v>515.44749000000002</v>
      </c>
      <c r="K225" s="363"/>
      <c r="L225" s="363">
        <v>520.48181</v>
      </c>
      <c r="M225" s="363"/>
      <c r="N225" s="363">
        <v>584.45934</v>
      </c>
      <c r="O225" s="363"/>
      <c r="P225" s="363">
        <v>511.98392999999999</v>
      </c>
      <c r="Q225" s="363"/>
      <c r="R225" s="363">
        <v>515.17777000000001</v>
      </c>
      <c r="S225" s="363"/>
      <c r="T225" s="363">
        <v>553.48680999999999</v>
      </c>
      <c r="U225" s="363"/>
      <c r="V225" s="363">
        <v>516.88157000000001</v>
      </c>
      <c r="W225" s="363"/>
      <c r="X225" s="363">
        <v>517.94683999999995</v>
      </c>
      <c r="Y225" s="363"/>
      <c r="Z225" s="363">
        <v>574.08308999999997</v>
      </c>
      <c r="AA225" s="363"/>
      <c r="AB225" s="363">
        <v>522.65323000000001</v>
      </c>
      <c r="AC225" s="363"/>
      <c r="AD225" s="363">
        <v>526.28228000000001</v>
      </c>
      <c r="AE225" s="363"/>
      <c r="AF225" s="363">
        <v>573.69176000000004</v>
      </c>
      <c r="AG225" s="363"/>
      <c r="AH225" s="363">
        <v>512.25370999999996</v>
      </c>
      <c r="AI225" s="363"/>
      <c r="AJ225" s="363">
        <v>516.73339999999996</v>
      </c>
      <c r="AK225" s="363"/>
      <c r="AL225" s="127"/>
      <c r="AM225" s="127"/>
      <c r="AN225" s="127"/>
    </row>
    <row r="226" spans="1:40" ht="17.399999999999999" thickBot="1">
      <c r="A226" s="133" t="s">
        <v>54</v>
      </c>
      <c r="B226" s="369">
        <v>560.83501999999999</v>
      </c>
      <c r="C226" s="370"/>
      <c r="D226" s="369">
        <v>492.46517999999998</v>
      </c>
      <c r="E226" s="370"/>
      <c r="F226" s="369">
        <v>501.20985000000002</v>
      </c>
      <c r="G226" s="370"/>
      <c r="H226" s="364">
        <v>573.73473000000001</v>
      </c>
      <c r="I226" s="364"/>
      <c r="J226" s="364">
        <v>505.47872999999998</v>
      </c>
      <c r="K226" s="364"/>
      <c r="L226" s="364">
        <v>511.01978000000003</v>
      </c>
      <c r="M226" s="364"/>
      <c r="N226" s="364">
        <v>577.36001999999996</v>
      </c>
      <c r="O226" s="364"/>
      <c r="P226" s="364">
        <v>502.51614000000001</v>
      </c>
      <c r="Q226" s="364"/>
      <c r="R226" s="364">
        <v>505.67428000000001</v>
      </c>
      <c r="S226" s="364"/>
      <c r="T226" s="364">
        <v>546.03485000000001</v>
      </c>
      <c r="U226" s="364"/>
      <c r="V226" s="364">
        <v>508.47937999999999</v>
      </c>
      <c r="W226" s="364"/>
      <c r="X226" s="364">
        <v>509.60669999999999</v>
      </c>
      <c r="Y226" s="364"/>
      <c r="Z226" s="364">
        <v>568.24981000000002</v>
      </c>
      <c r="AA226" s="364"/>
      <c r="AB226" s="364">
        <v>519.86063999999999</v>
      </c>
      <c r="AC226" s="364"/>
      <c r="AD226" s="364">
        <v>523.23163999999997</v>
      </c>
      <c r="AE226" s="364"/>
      <c r="AF226" s="364">
        <v>566.89756</v>
      </c>
      <c r="AG226" s="364"/>
      <c r="AH226" s="364">
        <v>503.69107000000002</v>
      </c>
      <c r="AI226" s="364"/>
      <c r="AJ226" s="364">
        <v>508.23829000000001</v>
      </c>
      <c r="AK226" s="364"/>
      <c r="AL226" s="129"/>
      <c r="AM226" s="129"/>
      <c r="AN226" s="129"/>
    </row>
    <row r="227" spans="1:40" ht="15" customHeight="1" thickBot="1">
      <c r="A227" s="134" t="s">
        <v>120</v>
      </c>
      <c r="B227" s="389">
        <v>529.05729189193505</v>
      </c>
      <c r="C227" s="390"/>
      <c r="D227" s="389">
        <v>498.46875832230501</v>
      </c>
      <c r="E227" s="390"/>
      <c r="F227" s="389">
        <v>502.32332138242799</v>
      </c>
      <c r="G227" s="390"/>
      <c r="H227" s="388">
        <v>535.44711354968695</v>
      </c>
      <c r="I227" s="388"/>
      <c r="J227" s="388">
        <v>507.32120852124302</v>
      </c>
      <c r="K227" s="388"/>
      <c r="L227" s="388">
        <v>509.58550401564997</v>
      </c>
      <c r="M227" s="388"/>
      <c r="N227" s="388">
        <v>538.65126673780503</v>
      </c>
      <c r="O227" s="388"/>
      <c r="P227" s="388">
        <v>505.66833167071002</v>
      </c>
      <c r="Q227" s="388"/>
      <c r="R227" s="388">
        <v>507.17568573129</v>
      </c>
      <c r="S227" s="388"/>
      <c r="T227" s="388">
        <v>514.80967254385405</v>
      </c>
      <c r="U227" s="388"/>
      <c r="V227" s="388">
        <v>508.476902282232</v>
      </c>
      <c r="W227" s="388"/>
      <c r="X227" s="388">
        <v>508.687526616767</v>
      </c>
      <c r="Y227" s="388"/>
      <c r="Z227" s="388">
        <v>535.16568767119202</v>
      </c>
      <c r="AA227" s="388"/>
      <c r="AB227" s="388">
        <v>514.03189109560697</v>
      </c>
      <c r="AC227" s="388"/>
      <c r="AD227" s="388">
        <v>515.42655701801505</v>
      </c>
      <c r="AE227" s="388"/>
      <c r="AF227" s="388">
        <v>532.35029422738796</v>
      </c>
      <c r="AG227" s="388"/>
      <c r="AH227" s="388">
        <v>505.756140363844</v>
      </c>
      <c r="AI227" s="388"/>
      <c r="AJ227" s="388">
        <v>507.67983237012498</v>
      </c>
      <c r="AK227" s="388"/>
      <c r="AL227" s="129"/>
      <c r="AM227" s="129"/>
      <c r="AN227" s="129"/>
    </row>
    <row r="228" spans="1:40" ht="15" customHeight="1" thickBot="1">
      <c r="A228" s="139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  <c r="AA228" s="140"/>
      <c r="AB228" s="140"/>
      <c r="AC228" s="140"/>
      <c r="AD228" s="140"/>
      <c r="AE228" s="140"/>
      <c r="AF228" s="140"/>
      <c r="AG228" s="140"/>
      <c r="AH228" s="139"/>
      <c r="AI228" s="139"/>
      <c r="AJ228" s="140"/>
      <c r="AK228" s="140"/>
      <c r="AL228" s="129"/>
      <c r="AM228" s="129"/>
      <c r="AN228" s="129"/>
    </row>
    <row r="229" spans="1:40" ht="15.75" customHeight="1" thickBot="1">
      <c r="A229" s="395" t="s">
        <v>100</v>
      </c>
      <c r="B229" s="397" t="s">
        <v>0</v>
      </c>
      <c r="C229" s="397"/>
      <c r="D229" s="397"/>
      <c r="E229" s="397"/>
      <c r="F229" s="397"/>
      <c r="G229" s="397"/>
      <c r="H229" s="397" t="s">
        <v>1</v>
      </c>
      <c r="I229" s="397"/>
      <c r="J229" s="397"/>
      <c r="K229" s="397"/>
      <c r="L229" s="397"/>
      <c r="M229" s="397"/>
      <c r="N229" s="397" t="s">
        <v>2</v>
      </c>
      <c r="O229" s="397"/>
      <c r="P229" s="397"/>
      <c r="Q229" s="397"/>
      <c r="R229" s="397"/>
      <c r="S229" s="397"/>
      <c r="T229" s="397" t="s">
        <v>3</v>
      </c>
      <c r="U229" s="397"/>
      <c r="V229" s="397"/>
      <c r="W229" s="397"/>
      <c r="X229" s="397"/>
      <c r="Y229" s="397"/>
      <c r="Z229" s="397" t="s">
        <v>4</v>
      </c>
      <c r="AA229" s="397"/>
      <c r="AB229" s="397"/>
      <c r="AC229" s="397"/>
      <c r="AD229" s="397"/>
      <c r="AE229" s="397"/>
      <c r="AF229" s="397" t="s">
        <v>5</v>
      </c>
      <c r="AG229" s="397"/>
      <c r="AH229" s="397"/>
      <c r="AI229" s="397"/>
      <c r="AJ229" s="397"/>
      <c r="AK229" s="397"/>
      <c r="AL229" s="129"/>
      <c r="AM229" s="129"/>
      <c r="AN229" s="129"/>
    </row>
    <row r="230" spans="1:40" ht="58.5" customHeight="1" thickBot="1">
      <c r="A230" s="396"/>
      <c r="B230" s="407" t="s">
        <v>6</v>
      </c>
      <c r="C230" s="408"/>
      <c r="D230" s="398" t="s">
        <v>7</v>
      </c>
      <c r="E230" s="398"/>
      <c r="F230" s="398" t="s">
        <v>8</v>
      </c>
      <c r="G230" s="398"/>
      <c r="H230" s="398" t="s">
        <v>9</v>
      </c>
      <c r="I230" s="398"/>
      <c r="J230" s="398" t="s">
        <v>7</v>
      </c>
      <c r="K230" s="398"/>
      <c r="L230" s="398" t="s">
        <v>8</v>
      </c>
      <c r="M230" s="398"/>
      <c r="N230" s="398" t="s">
        <v>9</v>
      </c>
      <c r="O230" s="398"/>
      <c r="P230" s="398" t="s">
        <v>7</v>
      </c>
      <c r="Q230" s="398"/>
      <c r="R230" s="398" t="s">
        <v>8</v>
      </c>
      <c r="S230" s="398"/>
      <c r="T230" s="398" t="s">
        <v>9</v>
      </c>
      <c r="U230" s="398"/>
      <c r="V230" s="398" t="s">
        <v>7</v>
      </c>
      <c r="W230" s="398"/>
      <c r="X230" s="398" t="s">
        <v>8</v>
      </c>
      <c r="Y230" s="398"/>
      <c r="Z230" s="398" t="s">
        <v>9</v>
      </c>
      <c r="AA230" s="398"/>
      <c r="AB230" s="398" t="s">
        <v>7</v>
      </c>
      <c r="AC230" s="398"/>
      <c r="AD230" s="398" t="s">
        <v>8</v>
      </c>
      <c r="AE230" s="398"/>
      <c r="AF230" s="398" t="s">
        <v>9</v>
      </c>
      <c r="AG230" s="398"/>
      <c r="AH230" s="398" t="s">
        <v>7</v>
      </c>
      <c r="AI230" s="398"/>
      <c r="AJ230" s="398" t="s">
        <v>8</v>
      </c>
      <c r="AK230" s="398"/>
      <c r="AL230" s="129"/>
      <c r="AM230" s="129"/>
      <c r="AN230" s="129"/>
    </row>
    <row r="231" spans="1:40">
      <c r="A231" s="141" t="s">
        <v>43</v>
      </c>
      <c r="B231" s="409">
        <f>AVERAGE(B151,B167,B183,B199,B215)</f>
        <v>510.12305800000001</v>
      </c>
      <c r="C231" s="409"/>
      <c r="D231" s="409">
        <f t="shared" ref="D231" si="625">AVERAGE(D151,D167,D183,D199,D215)</f>
        <v>452.00540600000005</v>
      </c>
      <c r="E231" s="409"/>
      <c r="F231" s="409">
        <f t="shared" ref="F231" si="626">AVERAGE(F151,F167,F183,F199,F215)</f>
        <v>459.32560600000005</v>
      </c>
      <c r="G231" s="409"/>
      <c r="H231" s="409">
        <f t="shared" ref="H231" si="627">AVERAGE(H151,H167,H183,H199,H215)</f>
        <v>517.62146600000005</v>
      </c>
      <c r="I231" s="409"/>
      <c r="J231" s="409">
        <f t="shared" ref="J231" si="628">AVERAGE(J151,J167,J183,J199,J215)</f>
        <v>453.96936199999999</v>
      </c>
      <c r="K231" s="409"/>
      <c r="L231" s="409">
        <f t="shared" ref="L231" si="629">AVERAGE(L151,L167,L183,L199,L215)</f>
        <v>458.60488599999996</v>
      </c>
      <c r="M231" s="409"/>
      <c r="N231" s="409">
        <f t="shared" ref="N231" si="630">AVERAGE(N151,N167,N183,N199,N215)</f>
        <v>517.78545599999995</v>
      </c>
      <c r="O231" s="409"/>
      <c r="P231" s="409">
        <f t="shared" ref="P231" si="631">AVERAGE(P151,P167,P183,P199,P215)</f>
        <v>453.28117000000003</v>
      </c>
      <c r="Q231" s="409"/>
      <c r="R231" s="409">
        <f t="shared" ref="R231:AJ232" si="632">AVERAGE(R151,R167,R183,R199,R215)</f>
        <v>455.87897800000002</v>
      </c>
      <c r="S231" s="409"/>
      <c r="T231" s="409">
        <f t="shared" ref="T231" si="633">AVERAGE(T151,T167,T183,T199,T215)</f>
        <v>503.658252</v>
      </c>
      <c r="U231" s="409"/>
      <c r="V231" s="409">
        <f t="shared" ref="V231" si="634">AVERAGE(V151,V167,V183,V199,V215)</f>
        <v>454.54027800000006</v>
      </c>
      <c r="W231" s="409"/>
      <c r="X231" s="409">
        <f t="shared" ref="X231" si="635">AVERAGE(X151,X167,X183,X199,X215)</f>
        <v>456.57572600000003</v>
      </c>
      <c r="Y231" s="409"/>
      <c r="Z231" s="409">
        <f t="shared" ref="Z231" si="636">AVERAGE(Z151,Z167,Z183,Z199,Z215)</f>
        <v>513.27075600000001</v>
      </c>
      <c r="AA231" s="409"/>
      <c r="AB231" s="409">
        <f t="shared" ref="AB231" si="637">AVERAGE(AB151,AB167,AB183,AB199,AB215)</f>
        <v>455.19532400000008</v>
      </c>
      <c r="AC231" s="409"/>
      <c r="AD231" s="409">
        <f t="shared" ref="AD231" si="638">AVERAGE(AD151,AD167,AD183,AD199,AD215)</f>
        <v>458.59896399999997</v>
      </c>
      <c r="AE231" s="409"/>
      <c r="AF231" s="409">
        <f t="shared" ref="AF231" si="639">AVERAGE(AF151,AF167,AF183,AF199,AF215)</f>
        <v>513.01456200000007</v>
      </c>
      <c r="AG231" s="409"/>
      <c r="AH231" s="409">
        <f t="shared" ref="AH231" si="640">AVERAGE(AH151,AH167,AH183,AH199,AH215)</f>
        <v>453.49857800000001</v>
      </c>
      <c r="AI231" s="409"/>
      <c r="AJ231" s="409">
        <f t="shared" ref="AJ231" si="641">AVERAGE(AJ151,AJ167,AJ183,AJ199,AJ215)</f>
        <v>457.62292200000002</v>
      </c>
      <c r="AK231" s="409"/>
      <c r="AL231" s="129"/>
      <c r="AM231" s="129"/>
      <c r="AN231" s="129"/>
    </row>
    <row r="232" spans="1:40">
      <c r="A232" s="142" t="s">
        <v>44</v>
      </c>
      <c r="B232" s="410">
        <f t="shared" ref="B232:P242" si="642">AVERAGE(B152,B168,B184,B200,B216)</f>
        <v>502.55892000000006</v>
      </c>
      <c r="C232" s="410"/>
      <c r="D232" s="410">
        <f t="shared" si="642"/>
        <v>449.61015400000008</v>
      </c>
      <c r="E232" s="410"/>
      <c r="F232" s="410">
        <f t="shared" si="642"/>
        <v>456.41356000000007</v>
      </c>
      <c r="G232" s="410"/>
      <c r="H232" s="410">
        <f t="shared" si="642"/>
        <v>505.45115800000002</v>
      </c>
      <c r="I232" s="410"/>
      <c r="J232" s="410">
        <f t="shared" si="642"/>
        <v>455.81759199999999</v>
      </c>
      <c r="K232" s="410"/>
      <c r="L232" s="410">
        <f t="shared" si="642"/>
        <v>459.44434199999995</v>
      </c>
      <c r="M232" s="410"/>
      <c r="N232" s="410">
        <f t="shared" si="642"/>
        <v>511.80273400000004</v>
      </c>
      <c r="O232" s="410"/>
      <c r="P232" s="410">
        <f t="shared" si="642"/>
        <v>454.68357600000002</v>
      </c>
      <c r="Q232" s="410"/>
      <c r="R232" s="410">
        <f t="shared" si="632"/>
        <v>457.01997</v>
      </c>
      <c r="S232" s="410"/>
      <c r="T232" s="410">
        <f t="shared" si="632"/>
        <v>492.94027800000003</v>
      </c>
      <c r="U232" s="410"/>
      <c r="V232" s="410">
        <f t="shared" si="632"/>
        <v>455.12420600000007</v>
      </c>
      <c r="W232" s="410"/>
      <c r="X232" s="410">
        <f t="shared" si="632"/>
        <v>456.69273000000004</v>
      </c>
      <c r="Y232" s="410"/>
      <c r="Z232" s="410">
        <f t="shared" si="632"/>
        <v>502.81173200000001</v>
      </c>
      <c r="AA232" s="410"/>
      <c r="AB232" s="410">
        <f t="shared" si="632"/>
        <v>454.96203799999995</v>
      </c>
      <c r="AC232" s="410"/>
      <c r="AD232" s="410">
        <f t="shared" si="632"/>
        <v>457.79281000000003</v>
      </c>
      <c r="AE232" s="410"/>
      <c r="AF232" s="410">
        <f t="shared" si="632"/>
        <v>504.34165599999994</v>
      </c>
      <c r="AG232" s="410"/>
      <c r="AH232" s="410">
        <f t="shared" si="632"/>
        <v>453.812342</v>
      </c>
      <c r="AI232" s="410"/>
      <c r="AJ232" s="410">
        <f t="shared" si="632"/>
        <v>457.37035799999995</v>
      </c>
      <c r="AK232" s="410"/>
      <c r="AL232" s="129"/>
      <c r="AM232" s="129"/>
      <c r="AN232" s="129"/>
    </row>
    <row r="233" spans="1:40">
      <c r="A233" s="141" t="s">
        <v>45</v>
      </c>
      <c r="B233" s="409">
        <f t="shared" si="642"/>
        <v>480.25437600000004</v>
      </c>
      <c r="C233" s="409"/>
      <c r="D233" s="409">
        <f t="shared" ref="D233:AJ242" si="643">AVERAGE(D153,D169,D185,D201,D217)</f>
        <v>448.60522199999997</v>
      </c>
      <c r="E233" s="409"/>
      <c r="F233" s="409">
        <f t="shared" si="643"/>
        <v>452.97803400000004</v>
      </c>
      <c r="G233" s="409"/>
      <c r="H233" s="409">
        <f t="shared" si="643"/>
        <v>487.79594200000003</v>
      </c>
      <c r="I233" s="409"/>
      <c r="J233" s="409">
        <f t="shared" si="643"/>
        <v>451.20032600000002</v>
      </c>
      <c r="K233" s="409"/>
      <c r="L233" s="409">
        <f t="shared" si="643"/>
        <v>454.01692999999995</v>
      </c>
      <c r="M233" s="409"/>
      <c r="N233" s="409">
        <f t="shared" si="643"/>
        <v>496.59680200000003</v>
      </c>
      <c r="O233" s="409"/>
      <c r="P233" s="409">
        <f t="shared" si="643"/>
        <v>452.32977</v>
      </c>
      <c r="Q233" s="409"/>
      <c r="R233" s="409">
        <f t="shared" si="643"/>
        <v>454.33188600000005</v>
      </c>
      <c r="S233" s="409"/>
      <c r="T233" s="409">
        <f t="shared" si="643"/>
        <v>481.73760599999997</v>
      </c>
      <c r="U233" s="409"/>
      <c r="V233" s="409">
        <f t="shared" si="643"/>
        <v>447.95407400000005</v>
      </c>
      <c r="W233" s="409"/>
      <c r="X233" s="409">
        <f t="shared" si="643"/>
        <v>449.47854800000005</v>
      </c>
      <c r="Y233" s="409"/>
      <c r="Z233" s="409">
        <f t="shared" si="643"/>
        <v>487.63527199999999</v>
      </c>
      <c r="AA233" s="409"/>
      <c r="AB233" s="409">
        <f t="shared" si="643"/>
        <v>453.30593399999998</v>
      </c>
      <c r="AC233" s="409"/>
      <c r="AD233" s="409">
        <f t="shared" si="643"/>
        <v>455.39159799999999</v>
      </c>
      <c r="AE233" s="409"/>
      <c r="AF233" s="409">
        <f t="shared" si="643"/>
        <v>485.96770600000002</v>
      </c>
      <c r="AG233" s="409"/>
      <c r="AH233" s="409">
        <f t="shared" si="643"/>
        <v>450.85365400000001</v>
      </c>
      <c r="AI233" s="409"/>
      <c r="AJ233" s="409">
        <f t="shared" si="643"/>
        <v>453.50552200000004</v>
      </c>
      <c r="AK233" s="409"/>
      <c r="AL233" s="129"/>
      <c r="AM233" s="129"/>
      <c r="AN233" s="129"/>
    </row>
    <row r="234" spans="1:40">
      <c r="A234" s="142" t="s">
        <v>46</v>
      </c>
      <c r="B234" s="410">
        <f t="shared" si="642"/>
        <v>451.57966400000004</v>
      </c>
      <c r="C234" s="410"/>
      <c r="D234" s="410">
        <f t="shared" si="643"/>
        <v>453.23683199999994</v>
      </c>
      <c r="E234" s="410"/>
      <c r="F234" s="410">
        <f t="shared" si="643"/>
        <v>452.97926999999999</v>
      </c>
      <c r="G234" s="410"/>
      <c r="H234" s="410">
        <f t="shared" si="643"/>
        <v>446.76383199999998</v>
      </c>
      <c r="I234" s="410"/>
      <c r="J234" s="410">
        <f t="shared" si="643"/>
        <v>449.82444599999997</v>
      </c>
      <c r="K234" s="410"/>
      <c r="L234" s="410">
        <f t="shared" si="643"/>
        <v>449.37478200000004</v>
      </c>
      <c r="M234" s="410"/>
      <c r="N234" s="410">
        <f t="shared" si="643"/>
        <v>452.05196000000007</v>
      </c>
      <c r="O234" s="410"/>
      <c r="P234" s="410">
        <f t="shared" si="643"/>
        <v>450.01887800000003</v>
      </c>
      <c r="Q234" s="410"/>
      <c r="R234" s="410">
        <f t="shared" si="643"/>
        <v>450.03990999999996</v>
      </c>
      <c r="S234" s="410"/>
      <c r="T234" s="410">
        <f t="shared" si="643"/>
        <v>434.00338799999997</v>
      </c>
      <c r="U234" s="410"/>
      <c r="V234" s="410">
        <f t="shared" si="643"/>
        <v>446.54128000000003</v>
      </c>
      <c r="W234" s="410"/>
      <c r="X234" s="410">
        <f t="shared" si="643"/>
        <v>445.921314</v>
      </c>
      <c r="Y234" s="410"/>
      <c r="Z234" s="410">
        <f t="shared" si="643"/>
        <v>446.26123200000001</v>
      </c>
      <c r="AA234" s="410"/>
      <c r="AB234" s="410">
        <f t="shared" si="643"/>
        <v>452.74520600000005</v>
      </c>
      <c r="AC234" s="410"/>
      <c r="AD234" s="410">
        <f t="shared" si="643"/>
        <v>452.11373400000002</v>
      </c>
      <c r="AE234" s="410"/>
      <c r="AF234" s="410">
        <f t="shared" si="643"/>
        <v>449.06292400000001</v>
      </c>
      <c r="AG234" s="410"/>
      <c r="AH234" s="410">
        <f t="shared" si="643"/>
        <v>450.62447400000002</v>
      </c>
      <c r="AI234" s="410"/>
      <c r="AJ234" s="410">
        <f t="shared" si="643"/>
        <v>450.40429000000006</v>
      </c>
      <c r="AK234" s="410"/>
      <c r="AL234" s="129"/>
      <c r="AM234" s="129"/>
      <c r="AN234" s="129"/>
    </row>
    <row r="235" spans="1:40">
      <c r="A235" s="141" t="s">
        <v>47</v>
      </c>
      <c r="B235" s="409">
        <f t="shared" si="642"/>
        <v>445.12051999999994</v>
      </c>
      <c r="C235" s="409"/>
      <c r="D235" s="409">
        <f t="shared" si="643"/>
        <v>444.63554400000004</v>
      </c>
      <c r="E235" s="409"/>
      <c r="F235" s="409">
        <f t="shared" si="643"/>
        <v>444.67647199999999</v>
      </c>
      <c r="G235" s="409"/>
      <c r="H235" s="409">
        <f t="shared" si="643"/>
        <v>443.67684600000001</v>
      </c>
      <c r="I235" s="409"/>
      <c r="J235" s="409">
        <f t="shared" si="643"/>
        <v>447.55785200000003</v>
      </c>
      <c r="K235" s="409"/>
      <c r="L235" s="409">
        <f t="shared" si="643"/>
        <v>447.05788999999993</v>
      </c>
      <c r="M235" s="409"/>
      <c r="N235" s="409">
        <f t="shared" si="643"/>
        <v>452.68921199999994</v>
      </c>
      <c r="O235" s="409"/>
      <c r="P235" s="409">
        <f t="shared" si="643"/>
        <v>449.24684800000006</v>
      </c>
      <c r="Q235" s="409"/>
      <c r="R235" s="409">
        <f t="shared" si="643"/>
        <v>449.34452199999998</v>
      </c>
      <c r="S235" s="409"/>
      <c r="T235" s="409">
        <f t="shared" si="643"/>
        <v>436.42582000000004</v>
      </c>
      <c r="U235" s="409"/>
      <c r="V235" s="409">
        <f t="shared" si="643"/>
        <v>442.26130799999999</v>
      </c>
      <c r="W235" s="409"/>
      <c r="X235" s="409">
        <f t="shared" si="643"/>
        <v>441.91134999999997</v>
      </c>
      <c r="Y235" s="409"/>
      <c r="Z235" s="409">
        <f t="shared" si="643"/>
        <v>443.36746599999998</v>
      </c>
      <c r="AA235" s="409"/>
      <c r="AB235" s="409">
        <f t="shared" si="643"/>
        <v>447.74988400000001</v>
      </c>
      <c r="AC235" s="409"/>
      <c r="AD235" s="409">
        <f t="shared" si="643"/>
        <v>447.29552999999999</v>
      </c>
      <c r="AE235" s="409"/>
      <c r="AF235" s="409">
        <f t="shared" si="643"/>
        <v>445.79020800000001</v>
      </c>
      <c r="AG235" s="409"/>
      <c r="AH235" s="409">
        <f t="shared" si="643"/>
        <v>446.83090400000003</v>
      </c>
      <c r="AI235" s="409"/>
      <c r="AJ235" s="409">
        <f t="shared" si="643"/>
        <v>446.65150199999999</v>
      </c>
      <c r="AK235" s="409"/>
      <c r="AL235" s="129"/>
      <c r="AM235" s="129"/>
      <c r="AN235" s="129"/>
    </row>
    <row r="236" spans="1:40">
      <c r="A236" s="142" t="s">
        <v>48</v>
      </c>
      <c r="B236" s="410">
        <f>AVERAGE(B156,B172,B188,B204,B220)</f>
        <v>469.52987400000001</v>
      </c>
      <c r="C236" s="410"/>
      <c r="D236" s="410">
        <f t="shared" si="643"/>
        <v>442.52781400000003</v>
      </c>
      <c r="E236" s="410"/>
      <c r="F236" s="410">
        <f t="shared" si="643"/>
        <v>446.20193200000006</v>
      </c>
      <c r="G236" s="410"/>
      <c r="H236" s="410">
        <f t="shared" si="643"/>
        <v>458.18080599999996</v>
      </c>
      <c r="I236" s="410"/>
      <c r="J236" s="410">
        <f t="shared" si="643"/>
        <v>444.82750000000004</v>
      </c>
      <c r="K236" s="410"/>
      <c r="L236" s="410">
        <f t="shared" si="643"/>
        <v>445.80833199999995</v>
      </c>
      <c r="M236" s="410"/>
      <c r="N236" s="410">
        <f t="shared" si="643"/>
        <v>465.07373200000001</v>
      </c>
      <c r="O236" s="410"/>
      <c r="P236" s="410">
        <f t="shared" si="643"/>
        <v>446.98320000000001</v>
      </c>
      <c r="Q236" s="410"/>
      <c r="R236" s="410">
        <f t="shared" si="643"/>
        <v>447.83806199999998</v>
      </c>
      <c r="S236" s="410"/>
      <c r="T236" s="410">
        <f t="shared" si="643"/>
        <v>442.81351599999999</v>
      </c>
      <c r="U236" s="410"/>
      <c r="V236" s="410">
        <f t="shared" si="643"/>
        <v>450.99088</v>
      </c>
      <c r="W236" s="410"/>
      <c r="X236" s="410">
        <f t="shared" si="643"/>
        <v>450.62066199999998</v>
      </c>
      <c r="Y236" s="410"/>
      <c r="Z236" s="410">
        <f t="shared" si="643"/>
        <v>462.264004</v>
      </c>
      <c r="AA236" s="410"/>
      <c r="AB236" s="410">
        <f t="shared" si="643"/>
        <v>448.56106600000004</v>
      </c>
      <c r="AC236" s="410"/>
      <c r="AD236" s="410">
        <f t="shared" si="643"/>
        <v>449.38797400000004</v>
      </c>
      <c r="AE236" s="410"/>
      <c r="AF236" s="410">
        <f t="shared" si="643"/>
        <v>463.95125000000007</v>
      </c>
      <c r="AG236" s="410"/>
      <c r="AH236" s="410">
        <f t="shared" si="643"/>
        <v>446.24744200000004</v>
      </c>
      <c r="AI236" s="410"/>
      <c r="AJ236" s="410">
        <f t="shared" si="643"/>
        <v>447.58314600000006</v>
      </c>
      <c r="AK236" s="410"/>
      <c r="AL236" s="129"/>
      <c r="AM236" s="129"/>
      <c r="AN236" s="129"/>
    </row>
    <row r="237" spans="1:40">
      <c r="A237" s="141" t="s">
        <v>49</v>
      </c>
      <c r="B237" s="409">
        <f t="shared" si="642"/>
        <v>514.21806400000003</v>
      </c>
      <c r="C237" s="409"/>
      <c r="D237" s="409">
        <f t="shared" si="643"/>
        <v>446.98345199999994</v>
      </c>
      <c r="E237" s="409"/>
      <c r="F237" s="409">
        <f t="shared" si="643"/>
        <v>455.61659000000009</v>
      </c>
      <c r="G237" s="409"/>
      <c r="H237" s="409">
        <f t="shared" si="643"/>
        <v>505.03899000000001</v>
      </c>
      <c r="I237" s="409"/>
      <c r="J237" s="409">
        <f t="shared" si="643"/>
        <v>450.02089400000006</v>
      </c>
      <c r="K237" s="409"/>
      <c r="L237" s="409">
        <f t="shared" si="643"/>
        <v>454.36478999999997</v>
      </c>
      <c r="M237" s="409"/>
      <c r="N237" s="409">
        <f t="shared" si="643"/>
        <v>504.68566199999998</v>
      </c>
      <c r="O237" s="409"/>
      <c r="P237" s="409">
        <f t="shared" si="643"/>
        <v>452.22137000000004</v>
      </c>
      <c r="Q237" s="409"/>
      <c r="R237" s="409">
        <f t="shared" si="643"/>
        <v>454.66544399999992</v>
      </c>
      <c r="S237" s="409"/>
      <c r="T237" s="409">
        <f t="shared" si="643"/>
        <v>475.55845800000009</v>
      </c>
      <c r="U237" s="409"/>
      <c r="V237" s="409">
        <f t="shared" si="643"/>
        <v>456.9436060000001</v>
      </c>
      <c r="W237" s="409"/>
      <c r="X237" s="409">
        <f t="shared" si="643"/>
        <v>457.78453999999999</v>
      </c>
      <c r="Y237" s="409"/>
      <c r="Z237" s="409">
        <f t="shared" si="643"/>
        <v>513.83662200000003</v>
      </c>
      <c r="AA237" s="409"/>
      <c r="AB237" s="409">
        <f t="shared" si="643"/>
        <v>452.45553999999993</v>
      </c>
      <c r="AC237" s="409"/>
      <c r="AD237" s="409">
        <f t="shared" si="643"/>
        <v>456.30449200000004</v>
      </c>
      <c r="AE237" s="409"/>
      <c r="AF237" s="409">
        <f t="shared" si="643"/>
        <v>507.98336399999999</v>
      </c>
      <c r="AG237" s="409"/>
      <c r="AH237" s="409">
        <f t="shared" si="643"/>
        <v>451.25302199999999</v>
      </c>
      <c r="AI237" s="409"/>
      <c r="AJ237" s="409">
        <f t="shared" si="643"/>
        <v>455.44555800000001</v>
      </c>
      <c r="AK237" s="409"/>
      <c r="AL237" s="129"/>
      <c r="AM237" s="129"/>
      <c r="AN237" s="129"/>
    </row>
    <row r="238" spans="1:40">
      <c r="A238" s="142" t="s">
        <v>50</v>
      </c>
      <c r="B238" s="410">
        <f t="shared" si="642"/>
        <v>528.98273200000006</v>
      </c>
      <c r="C238" s="410"/>
      <c r="D238" s="410">
        <f t="shared" si="643"/>
        <v>451.04481999999996</v>
      </c>
      <c r="E238" s="410"/>
      <c r="F238" s="410">
        <f t="shared" si="643"/>
        <v>460.91211800000002</v>
      </c>
      <c r="G238" s="410"/>
      <c r="H238" s="410">
        <f t="shared" si="643"/>
        <v>516.70634799999993</v>
      </c>
      <c r="I238" s="410"/>
      <c r="J238" s="410">
        <f t="shared" si="643"/>
        <v>454.52069399999999</v>
      </c>
      <c r="K238" s="410"/>
      <c r="L238" s="410">
        <f t="shared" si="643"/>
        <v>459.40674199999995</v>
      </c>
      <c r="M238" s="410"/>
      <c r="N238" s="410">
        <f t="shared" si="643"/>
        <v>520.29409400000009</v>
      </c>
      <c r="O238" s="410"/>
      <c r="P238" s="410">
        <f t="shared" si="643"/>
        <v>456.74075800000003</v>
      </c>
      <c r="Q238" s="410"/>
      <c r="R238" s="410">
        <f t="shared" si="643"/>
        <v>459.58228399999996</v>
      </c>
      <c r="S238" s="410"/>
      <c r="T238" s="410">
        <f t="shared" si="643"/>
        <v>491.49178999999992</v>
      </c>
      <c r="U238" s="410"/>
      <c r="V238" s="410">
        <f t="shared" si="643"/>
        <v>464.97906200000006</v>
      </c>
      <c r="W238" s="410"/>
      <c r="X238" s="410">
        <f t="shared" si="643"/>
        <v>466.10085399999997</v>
      </c>
      <c r="Y238" s="410"/>
      <c r="Z238" s="410">
        <f t="shared" si="643"/>
        <v>529.78322000000003</v>
      </c>
      <c r="AA238" s="410"/>
      <c r="AB238" s="410">
        <f t="shared" si="643"/>
        <v>457.92145399999998</v>
      </c>
      <c r="AC238" s="410"/>
      <c r="AD238" s="410">
        <f t="shared" si="643"/>
        <v>462.26111200000003</v>
      </c>
      <c r="AE238" s="410"/>
      <c r="AF238" s="410">
        <f t="shared" si="643"/>
        <v>522.58379600000001</v>
      </c>
      <c r="AG238" s="410"/>
      <c r="AH238" s="410">
        <f t="shared" si="643"/>
        <v>456.18041800000003</v>
      </c>
      <c r="AI238" s="410"/>
      <c r="AJ238" s="410">
        <f t="shared" si="643"/>
        <v>460.96667600000001</v>
      </c>
      <c r="AK238" s="410"/>
      <c r="AL238" s="129"/>
      <c r="AM238" s="129"/>
      <c r="AN238" s="129"/>
    </row>
    <row r="239" spans="1:40">
      <c r="A239" s="141" t="s">
        <v>51</v>
      </c>
      <c r="B239" s="409">
        <f t="shared" si="642"/>
        <v>534.50705400000004</v>
      </c>
      <c r="C239" s="409"/>
      <c r="D239" s="409">
        <f t="shared" si="643"/>
        <v>461.76492200000001</v>
      </c>
      <c r="E239" s="409"/>
      <c r="F239" s="409">
        <f t="shared" si="643"/>
        <v>471.03739999999999</v>
      </c>
      <c r="G239" s="409"/>
      <c r="H239" s="409">
        <f t="shared" si="643"/>
        <v>529.13852999999995</v>
      </c>
      <c r="I239" s="409"/>
      <c r="J239" s="409">
        <f t="shared" si="643"/>
        <v>464.53288199999997</v>
      </c>
      <c r="K239" s="409"/>
      <c r="L239" s="409">
        <f t="shared" si="643"/>
        <v>469.52830999999998</v>
      </c>
      <c r="M239" s="409"/>
      <c r="N239" s="409">
        <f t="shared" si="643"/>
        <v>535.23650200000009</v>
      </c>
      <c r="O239" s="409"/>
      <c r="P239" s="409">
        <f t="shared" si="643"/>
        <v>465.97106199999996</v>
      </c>
      <c r="Q239" s="409"/>
      <c r="R239" s="409">
        <f t="shared" si="643"/>
        <v>469.05051199999997</v>
      </c>
      <c r="S239" s="409"/>
      <c r="T239" s="409">
        <f t="shared" si="643"/>
        <v>509.89429600000005</v>
      </c>
      <c r="U239" s="409"/>
      <c r="V239" s="409">
        <f t="shared" si="643"/>
        <v>473.569074</v>
      </c>
      <c r="W239" s="409"/>
      <c r="X239" s="409">
        <f t="shared" si="643"/>
        <v>475.013396</v>
      </c>
      <c r="Y239" s="409"/>
      <c r="Z239" s="409">
        <f t="shared" si="643"/>
        <v>535.99728600000003</v>
      </c>
      <c r="AA239" s="409"/>
      <c r="AB239" s="409">
        <f t="shared" si="643"/>
        <v>468.04640000000001</v>
      </c>
      <c r="AC239" s="409"/>
      <c r="AD239" s="409">
        <f t="shared" si="643"/>
        <v>472.25310400000001</v>
      </c>
      <c r="AE239" s="409"/>
      <c r="AF239" s="409">
        <f t="shared" si="643"/>
        <v>532.35077999999999</v>
      </c>
      <c r="AG239" s="409"/>
      <c r="AH239" s="409">
        <f t="shared" si="643"/>
        <v>465.92544600000002</v>
      </c>
      <c r="AI239" s="409"/>
      <c r="AJ239" s="409">
        <f t="shared" si="643"/>
        <v>470.70487599999996</v>
      </c>
      <c r="AK239" s="409"/>
      <c r="AL239" s="129"/>
      <c r="AM239" s="129"/>
      <c r="AN239" s="129"/>
    </row>
    <row r="240" spans="1:40">
      <c r="A240" s="142" t="s">
        <v>52</v>
      </c>
      <c r="B240" s="410">
        <f t="shared" si="642"/>
        <v>536.54935</v>
      </c>
      <c r="C240" s="410"/>
      <c r="D240" s="410">
        <f t="shared" si="643"/>
        <v>471.52088999999995</v>
      </c>
      <c r="E240" s="410"/>
      <c r="F240" s="410">
        <f t="shared" si="643"/>
        <v>480.25477599999994</v>
      </c>
      <c r="G240" s="410"/>
      <c r="H240" s="410">
        <f t="shared" si="643"/>
        <v>537.761708</v>
      </c>
      <c r="I240" s="410"/>
      <c r="J240" s="410">
        <f t="shared" si="643"/>
        <v>475.91211800000002</v>
      </c>
      <c r="K240" s="410"/>
      <c r="L240" s="410">
        <f t="shared" si="643"/>
        <v>480.89880399999993</v>
      </c>
      <c r="M240" s="410"/>
      <c r="N240" s="410">
        <f t="shared" si="643"/>
        <v>548.08036400000003</v>
      </c>
      <c r="O240" s="410"/>
      <c r="P240" s="410">
        <f t="shared" si="643"/>
        <v>476.33870399999995</v>
      </c>
      <c r="Q240" s="410"/>
      <c r="R240" s="410">
        <f t="shared" si="643"/>
        <v>479.67586200000005</v>
      </c>
      <c r="S240" s="410"/>
      <c r="T240" s="410">
        <f t="shared" si="643"/>
        <v>526.59796200000005</v>
      </c>
      <c r="U240" s="410"/>
      <c r="V240" s="410">
        <f t="shared" si="643"/>
        <v>481.20071999999999</v>
      </c>
      <c r="W240" s="410"/>
      <c r="X240" s="410">
        <f t="shared" si="643"/>
        <v>482.98019400000004</v>
      </c>
      <c r="Y240" s="410"/>
      <c r="Z240" s="410">
        <f t="shared" si="643"/>
        <v>538.00470199999995</v>
      </c>
      <c r="AA240" s="410"/>
      <c r="AB240" s="410">
        <f t="shared" si="643"/>
        <v>477.59416599999997</v>
      </c>
      <c r="AC240" s="410"/>
      <c r="AD240" s="410">
        <f t="shared" si="643"/>
        <v>481.68042000000003</v>
      </c>
      <c r="AE240" s="410"/>
      <c r="AF240" s="410">
        <f t="shared" si="643"/>
        <v>538.85629599999993</v>
      </c>
      <c r="AG240" s="410"/>
      <c r="AH240" s="410">
        <f t="shared" si="643"/>
        <v>475.86711400000002</v>
      </c>
      <c r="AI240" s="410"/>
      <c r="AJ240" s="410">
        <f t="shared" si="643"/>
        <v>480.63483800000006</v>
      </c>
      <c r="AK240" s="410"/>
      <c r="AL240" s="129"/>
      <c r="AM240" s="129"/>
      <c r="AN240" s="129"/>
    </row>
    <row r="241" spans="1:40">
      <c r="A241" s="141" t="s">
        <v>53</v>
      </c>
      <c r="B241" s="409">
        <f t="shared" si="642"/>
        <v>538.163858</v>
      </c>
      <c r="C241" s="409"/>
      <c r="D241" s="409">
        <f t="shared" si="643"/>
        <v>475.16089799999997</v>
      </c>
      <c r="E241" s="409"/>
      <c r="F241" s="409">
        <f t="shared" si="643"/>
        <v>483.77460400000001</v>
      </c>
      <c r="G241" s="409"/>
      <c r="H241" s="409">
        <f t="shared" si="643"/>
        <v>541.85331199999996</v>
      </c>
      <c r="I241" s="409"/>
      <c r="J241" s="409">
        <f t="shared" si="643"/>
        <v>481.17989</v>
      </c>
      <c r="K241" s="409"/>
      <c r="L241" s="409">
        <f t="shared" si="643"/>
        <v>486.00975999999991</v>
      </c>
      <c r="M241" s="409"/>
      <c r="N241" s="409">
        <f t="shared" si="643"/>
        <v>547.99809200000004</v>
      </c>
      <c r="O241" s="409"/>
      <c r="P241" s="409">
        <f t="shared" si="643"/>
        <v>480.32824799999997</v>
      </c>
      <c r="Q241" s="409"/>
      <c r="R241" s="409">
        <f t="shared" si="643"/>
        <v>483.40627600000005</v>
      </c>
      <c r="S241" s="409"/>
      <c r="T241" s="409">
        <f t="shared" si="643"/>
        <v>531.33045199999992</v>
      </c>
      <c r="U241" s="409"/>
      <c r="V241" s="409">
        <f t="shared" si="643"/>
        <v>481.13672200000002</v>
      </c>
      <c r="W241" s="409"/>
      <c r="X241" s="409">
        <f t="shared" si="643"/>
        <v>483.09184999999997</v>
      </c>
      <c r="Y241" s="409"/>
      <c r="Z241" s="409">
        <f t="shared" si="643"/>
        <v>538.04394000000002</v>
      </c>
      <c r="AA241" s="409"/>
      <c r="AB241" s="409">
        <f t="shared" si="643"/>
        <v>481.16430600000001</v>
      </c>
      <c r="AC241" s="409"/>
      <c r="AD241" s="409">
        <f t="shared" si="643"/>
        <v>485.04277000000002</v>
      </c>
      <c r="AE241" s="409"/>
      <c r="AF241" s="409">
        <f t="shared" si="643"/>
        <v>540.52528600000005</v>
      </c>
      <c r="AG241" s="409"/>
      <c r="AH241" s="409">
        <f t="shared" si="643"/>
        <v>479.48672599999998</v>
      </c>
      <c r="AI241" s="409"/>
      <c r="AJ241" s="409">
        <f t="shared" si="643"/>
        <v>484.11220000000003</v>
      </c>
      <c r="AK241" s="409"/>
      <c r="AL241" s="129"/>
      <c r="AM241" s="129"/>
      <c r="AN241" s="129"/>
    </row>
    <row r="242" spans="1:40" ht="17.399999999999999" thickBot="1">
      <c r="A242" s="142" t="s">
        <v>54</v>
      </c>
      <c r="B242" s="410">
        <f t="shared" si="642"/>
        <v>531.15946400000007</v>
      </c>
      <c r="C242" s="410"/>
      <c r="D242" s="410">
        <f t="shared" si="643"/>
        <v>474.19392800000003</v>
      </c>
      <c r="E242" s="410"/>
      <c r="F242" s="410">
        <f t="shared" si="643"/>
        <v>481.82742400000006</v>
      </c>
      <c r="G242" s="410"/>
      <c r="H242" s="410">
        <f t="shared" si="643"/>
        <v>539.35448800000017</v>
      </c>
      <c r="I242" s="410"/>
      <c r="J242" s="410">
        <f t="shared" si="643"/>
        <v>479.05340999999999</v>
      </c>
      <c r="K242" s="410"/>
      <c r="L242" s="410">
        <f t="shared" si="643"/>
        <v>483.73378400000001</v>
      </c>
      <c r="M242" s="410"/>
      <c r="N242" s="410">
        <f t="shared" si="643"/>
        <v>540.28942600000005</v>
      </c>
      <c r="O242" s="410"/>
      <c r="P242" s="410">
        <f t="shared" si="643"/>
        <v>477.08488</v>
      </c>
      <c r="Q242" s="410"/>
      <c r="R242" s="410">
        <f t="shared" si="643"/>
        <v>479.79479600000002</v>
      </c>
      <c r="S242" s="410"/>
      <c r="T242" s="410">
        <f t="shared" si="643"/>
        <v>523.67814399999997</v>
      </c>
      <c r="U242" s="410"/>
      <c r="V242" s="410">
        <f t="shared" si="643"/>
        <v>478.37093999999996</v>
      </c>
      <c r="W242" s="410"/>
      <c r="X242" s="410">
        <f t="shared" si="643"/>
        <v>480.09268399999991</v>
      </c>
      <c r="Y242" s="410"/>
      <c r="Z242" s="410">
        <f t="shared" si="643"/>
        <v>535.33992599999999</v>
      </c>
      <c r="AA242" s="410"/>
      <c r="AB242" s="410">
        <f t="shared" si="643"/>
        <v>484.13569399999994</v>
      </c>
      <c r="AC242" s="410"/>
      <c r="AD242" s="410">
        <f t="shared" si="643"/>
        <v>487.52790999999996</v>
      </c>
      <c r="AE242" s="410"/>
      <c r="AF242" s="410">
        <f t="shared" si="643"/>
        <v>534.66581599999995</v>
      </c>
      <c r="AG242" s="410"/>
      <c r="AH242" s="410">
        <f t="shared" si="643"/>
        <v>477.83934399999998</v>
      </c>
      <c r="AI242" s="410"/>
      <c r="AJ242" s="410">
        <f t="shared" si="643"/>
        <v>482.0147</v>
      </c>
      <c r="AK242" s="410"/>
      <c r="AL242" s="129"/>
      <c r="AM242" s="129"/>
      <c r="AN242" s="129"/>
    </row>
    <row r="243" spans="1:40" ht="32.25" customHeight="1" thickBot="1">
      <c r="A243" s="143" t="s">
        <v>55</v>
      </c>
      <c r="B243" s="417">
        <f>AVERAGE(B231:C242)</f>
        <v>503.56224450000008</v>
      </c>
      <c r="C243" s="417"/>
      <c r="D243" s="417">
        <f t="shared" ref="D243" si="644">AVERAGE(D231:E242)</f>
        <v>455.94082350000002</v>
      </c>
      <c r="E243" s="417"/>
      <c r="F243" s="417">
        <f t="shared" ref="F243" si="645">AVERAGE(F231:G242)</f>
        <v>462.16648216666664</v>
      </c>
      <c r="G243" s="417"/>
      <c r="H243" s="417">
        <f t="shared" ref="H243" si="646">AVERAGE(H231:I242)</f>
        <v>502.44528550000001</v>
      </c>
      <c r="I243" s="417"/>
      <c r="J243" s="417">
        <f t="shared" ref="J243" si="647">AVERAGE(J231:K242)</f>
        <v>459.0347471666667</v>
      </c>
      <c r="K243" s="417"/>
      <c r="L243" s="417">
        <f t="shared" ref="L243" si="648">AVERAGE(L231:M242)</f>
        <v>462.35411266666665</v>
      </c>
      <c r="M243" s="417"/>
      <c r="N243" s="417">
        <f t="shared" ref="N243" si="649">AVERAGE(N231:O242)</f>
        <v>507.71533633333337</v>
      </c>
      <c r="O243" s="417"/>
      <c r="P243" s="417">
        <f t="shared" ref="P243" si="650">AVERAGE(P231:Q242)</f>
        <v>459.60237200000006</v>
      </c>
      <c r="Q243" s="417"/>
      <c r="R243" s="417">
        <f t="shared" ref="R243" si="651">AVERAGE(R231:S242)</f>
        <v>461.71904183333328</v>
      </c>
      <c r="S243" s="417"/>
      <c r="T243" s="417">
        <f t="shared" ref="T243" si="652">AVERAGE(T231:U242)</f>
        <v>487.51083016666672</v>
      </c>
      <c r="U243" s="417"/>
      <c r="V243" s="417">
        <f t="shared" ref="V243" si="653">AVERAGE(V231:W242)</f>
        <v>461.13434583333333</v>
      </c>
      <c r="W243" s="417"/>
      <c r="X243" s="417">
        <f t="shared" ref="X243" si="654">AVERAGE(X231:Y242)</f>
        <v>462.18865399999999</v>
      </c>
      <c r="Y243" s="417"/>
      <c r="Z243" s="417">
        <f t="shared" ref="Z243" si="655">AVERAGE(Z231:AA242)</f>
        <v>503.88467983333334</v>
      </c>
      <c r="AA243" s="417"/>
      <c r="AB243" s="417">
        <f t="shared" ref="AB243" si="656">AVERAGE(AB231:AC242)</f>
        <v>461.15308433333325</v>
      </c>
      <c r="AC243" s="417"/>
      <c r="AD243" s="417">
        <f t="shared" ref="AD243" si="657">AVERAGE(AD231:AE242)</f>
        <v>463.80420150000003</v>
      </c>
      <c r="AE243" s="417"/>
      <c r="AF243" s="417">
        <f t="shared" ref="AF243" si="658">AVERAGE(AF231:AG242)</f>
        <v>503.25780366666663</v>
      </c>
      <c r="AG243" s="417"/>
      <c r="AH243" s="417">
        <f t="shared" ref="AH243" si="659">AVERAGE(AH231:AI242)</f>
        <v>459.0349553333333</v>
      </c>
      <c r="AI243" s="417"/>
      <c r="AJ243" s="417">
        <f t="shared" ref="AJ243" si="660">AVERAGE(AJ231:AK242)</f>
        <v>462.25138233333337</v>
      </c>
      <c r="AK243" s="417"/>
      <c r="AL243" s="129"/>
      <c r="AM243" s="129"/>
      <c r="AN243" s="129"/>
    </row>
    <row r="244" spans="1:40" ht="17.399999999999999" thickBot="1">
      <c r="A244" s="144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4"/>
      <c r="AI244" s="144"/>
      <c r="AJ244" s="145"/>
      <c r="AK244" s="145"/>
      <c r="AL244" s="129"/>
      <c r="AM244" s="129"/>
      <c r="AN244" s="129"/>
    </row>
    <row r="245" spans="1:40" ht="15.75" customHeight="1" thickBot="1">
      <c r="A245" s="317">
        <v>2026</v>
      </c>
      <c r="B245" s="319" t="s">
        <v>0</v>
      </c>
      <c r="C245" s="319"/>
      <c r="D245" s="319"/>
      <c r="E245" s="319"/>
      <c r="F245" s="319"/>
      <c r="G245" s="319"/>
      <c r="H245" s="319" t="s">
        <v>1</v>
      </c>
      <c r="I245" s="319"/>
      <c r="J245" s="319"/>
      <c r="K245" s="319"/>
      <c r="L245" s="319"/>
      <c r="M245" s="319"/>
      <c r="N245" s="319" t="s">
        <v>2</v>
      </c>
      <c r="O245" s="319"/>
      <c r="P245" s="319"/>
      <c r="Q245" s="319"/>
      <c r="R245" s="319"/>
      <c r="S245" s="319"/>
      <c r="T245" s="319" t="s">
        <v>3</v>
      </c>
      <c r="U245" s="319"/>
      <c r="V245" s="319"/>
      <c r="W245" s="319"/>
      <c r="X245" s="319"/>
      <c r="Y245" s="319"/>
      <c r="Z245" s="319" t="s">
        <v>4</v>
      </c>
      <c r="AA245" s="319"/>
      <c r="AB245" s="319"/>
      <c r="AC245" s="319"/>
      <c r="AD245" s="319"/>
      <c r="AE245" s="319"/>
      <c r="AF245" s="319" t="s">
        <v>5</v>
      </c>
      <c r="AG245" s="319"/>
      <c r="AH245" s="319"/>
      <c r="AI245" s="319"/>
      <c r="AJ245" s="319"/>
      <c r="AK245" s="319"/>
    </row>
    <row r="246" spans="1:40" ht="15.75" customHeight="1" thickBot="1">
      <c r="A246" s="318"/>
      <c r="B246" s="320" t="s">
        <v>6</v>
      </c>
      <c r="C246" s="320"/>
      <c r="D246" s="320" t="s">
        <v>7</v>
      </c>
      <c r="E246" s="320"/>
      <c r="F246" s="320" t="s">
        <v>8</v>
      </c>
      <c r="G246" s="320"/>
      <c r="H246" s="320" t="s">
        <v>9</v>
      </c>
      <c r="I246" s="320"/>
      <c r="J246" s="320" t="s">
        <v>7</v>
      </c>
      <c r="K246" s="320"/>
      <c r="L246" s="320" t="s">
        <v>8</v>
      </c>
      <c r="M246" s="320"/>
      <c r="N246" s="320" t="s">
        <v>9</v>
      </c>
      <c r="O246" s="320"/>
      <c r="P246" s="320" t="s">
        <v>7</v>
      </c>
      <c r="Q246" s="320"/>
      <c r="R246" s="320" t="s">
        <v>8</v>
      </c>
      <c r="S246" s="320"/>
      <c r="T246" s="320" t="s">
        <v>9</v>
      </c>
      <c r="U246" s="320"/>
      <c r="V246" s="320" t="s">
        <v>7</v>
      </c>
      <c r="W246" s="320"/>
      <c r="X246" s="320" t="s">
        <v>8</v>
      </c>
      <c r="Y246" s="320"/>
      <c r="Z246" s="320" t="s">
        <v>9</v>
      </c>
      <c r="AA246" s="320"/>
      <c r="AB246" s="320" t="s">
        <v>7</v>
      </c>
      <c r="AC246" s="320"/>
      <c r="AD246" s="320" t="s">
        <v>8</v>
      </c>
      <c r="AE246" s="320"/>
      <c r="AF246" s="320" t="s">
        <v>9</v>
      </c>
      <c r="AG246" s="320"/>
      <c r="AH246" s="320" t="s">
        <v>7</v>
      </c>
      <c r="AI246" s="320"/>
      <c r="AJ246" s="320" t="s">
        <v>8</v>
      </c>
      <c r="AK246" s="320"/>
    </row>
    <row r="247" spans="1:40">
      <c r="A247" s="297" t="s">
        <v>43</v>
      </c>
      <c r="B247" s="311">
        <v>567.49710000000005</v>
      </c>
      <c r="C247" s="311"/>
      <c r="D247" s="311">
        <v>484.81466</v>
      </c>
      <c r="E247" s="311"/>
      <c r="F247" s="311">
        <v>494.89578999999998</v>
      </c>
      <c r="G247" s="311"/>
      <c r="H247" s="311">
        <v>567.88041999999996</v>
      </c>
      <c r="I247" s="311"/>
      <c r="J247" s="311">
        <v>492.09526</v>
      </c>
      <c r="K247" s="311"/>
      <c r="L247" s="311">
        <v>498.02672000000001</v>
      </c>
      <c r="M247" s="311"/>
      <c r="N247" s="311">
        <v>582.71280000000002</v>
      </c>
      <c r="O247" s="311"/>
      <c r="P247" s="311">
        <v>489.92293999999998</v>
      </c>
      <c r="Q247" s="311"/>
      <c r="R247" s="311">
        <v>493.70285000000001</v>
      </c>
      <c r="S247" s="311"/>
      <c r="T247" s="311">
        <v>542.61964</v>
      </c>
      <c r="U247" s="311"/>
      <c r="V247" s="311">
        <v>504.96165999999999</v>
      </c>
      <c r="W247" s="311"/>
      <c r="X247" s="311">
        <v>506.04063000000002</v>
      </c>
      <c r="Y247" s="311"/>
      <c r="Z247" s="311">
        <v>577.68228999999997</v>
      </c>
      <c r="AA247" s="311"/>
      <c r="AB247" s="311">
        <v>500.23439999999999</v>
      </c>
      <c r="AC247" s="311"/>
      <c r="AD247" s="311">
        <v>505.31419</v>
      </c>
      <c r="AE247" s="311"/>
      <c r="AF247" s="311">
        <v>570.57213000000002</v>
      </c>
      <c r="AG247" s="311"/>
      <c r="AH247" s="311">
        <v>492.32089999999999</v>
      </c>
      <c r="AI247" s="311"/>
      <c r="AJ247" s="311">
        <v>497.68164000000002</v>
      </c>
      <c r="AK247" s="311"/>
    </row>
    <row r="248" spans="1:40">
      <c r="A248" s="302" t="s">
        <v>44</v>
      </c>
      <c r="B248" s="313">
        <v>545.92782999999997</v>
      </c>
      <c r="C248" s="313"/>
      <c r="D248" s="313">
        <v>464.16730999999999</v>
      </c>
      <c r="E248" s="313"/>
      <c r="F248" s="313">
        <v>473.79608000000002</v>
      </c>
      <c r="G248" s="313"/>
      <c r="H248" s="313">
        <v>552.01783999999998</v>
      </c>
      <c r="I248" s="313"/>
      <c r="J248" s="313">
        <v>478.62817999999999</v>
      </c>
      <c r="K248" s="313"/>
      <c r="L248" s="313">
        <v>484.26668999999998</v>
      </c>
      <c r="M248" s="313"/>
      <c r="N248" s="313">
        <v>572.75189</v>
      </c>
      <c r="O248" s="313"/>
      <c r="P248" s="313">
        <v>477.66942999999998</v>
      </c>
      <c r="Q248" s="313"/>
      <c r="R248" s="313">
        <v>481.63306</v>
      </c>
      <c r="S248" s="313"/>
      <c r="T248" s="313">
        <v>523.19003999999995</v>
      </c>
      <c r="U248" s="313"/>
      <c r="V248" s="313">
        <v>489.30781000000002</v>
      </c>
      <c r="W248" s="313"/>
      <c r="X248" s="313">
        <v>490.30689999999998</v>
      </c>
      <c r="Y248" s="313"/>
      <c r="Z248" s="313">
        <v>545.40266999999994</v>
      </c>
      <c r="AA248" s="313"/>
      <c r="AB248" s="313">
        <v>472.65962000000002</v>
      </c>
      <c r="AC248" s="313"/>
      <c r="AD248" s="313">
        <v>477.40667999999999</v>
      </c>
      <c r="AE248" s="313"/>
      <c r="AF248" s="313">
        <v>551.41794000000004</v>
      </c>
      <c r="AG248" s="313"/>
      <c r="AH248" s="313">
        <v>475.57796999999999</v>
      </c>
      <c r="AI248" s="313"/>
      <c r="AJ248" s="313">
        <v>480.72969999999998</v>
      </c>
      <c r="AK248" s="313"/>
    </row>
    <row r="249" spans="1:40">
      <c r="A249" s="301" t="s">
        <v>45</v>
      </c>
      <c r="B249" s="315">
        <v>520.43399999999997</v>
      </c>
      <c r="C249" s="315"/>
      <c r="D249" s="315">
        <v>456.06817000000001</v>
      </c>
      <c r="E249" s="315"/>
      <c r="F249" s="315">
        <v>464.28987000000001</v>
      </c>
      <c r="G249" s="315"/>
      <c r="H249" s="315">
        <v>527.31335000000001</v>
      </c>
      <c r="I249" s="315"/>
      <c r="J249" s="315">
        <v>464.07468</v>
      </c>
      <c r="K249" s="315"/>
      <c r="L249" s="315">
        <v>469.42567000000003</v>
      </c>
      <c r="M249" s="315"/>
      <c r="N249" s="315">
        <v>541.71853999999996</v>
      </c>
      <c r="O249" s="315"/>
      <c r="P249" s="315">
        <v>464.21008</v>
      </c>
      <c r="Q249" s="315"/>
      <c r="R249" s="315">
        <v>467.97383000000002</v>
      </c>
      <c r="S249" s="315"/>
      <c r="T249" s="315">
        <v>506.24432999999999</v>
      </c>
      <c r="U249" s="315"/>
      <c r="V249" s="315">
        <v>474.94323000000003</v>
      </c>
      <c r="W249" s="315"/>
      <c r="X249" s="315">
        <v>475.95492999999999</v>
      </c>
      <c r="Y249" s="315"/>
      <c r="Z249" s="315">
        <v>528.92922999999996</v>
      </c>
      <c r="AA249" s="315"/>
      <c r="AB249" s="315">
        <v>466.00810000000001</v>
      </c>
      <c r="AC249" s="315"/>
      <c r="AD249" s="315">
        <v>470.33879000000002</v>
      </c>
      <c r="AE249" s="315"/>
      <c r="AF249" s="315">
        <v>526.72312999999997</v>
      </c>
      <c r="AG249" s="315"/>
      <c r="AH249" s="315">
        <v>463.88037000000003</v>
      </c>
      <c r="AI249" s="315"/>
      <c r="AJ249" s="315">
        <v>468.58609999999999</v>
      </c>
      <c r="AK249" s="315"/>
    </row>
    <row r="250" spans="1:40">
      <c r="A250" s="147" t="s">
        <v>46</v>
      </c>
      <c r="B250" s="314" t="s">
        <v>153</v>
      </c>
      <c r="C250" s="314"/>
      <c r="D250" s="314" t="s">
        <v>153</v>
      </c>
      <c r="E250" s="314"/>
      <c r="F250" s="314" t="s">
        <v>153</v>
      </c>
      <c r="G250" s="314"/>
      <c r="H250" s="314" t="s">
        <v>153</v>
      </c>
      <c r="I250" s="314"/>
      <c r="J250" s="314" t="s">
        <v>153</v>
      </c>
      <c r="K250" s="314"/>
      <c r="L250" s="314" t="s">
        <v>153</v>
      </c>
      <c r="M250" s="314"/>
      <c r="N250" s="314" t="s">
        <v>153</v>
      </c>
      <c r="O250" s="314"/>
      <c r="P250" s="314" t="s">
        <v>153</v>
      </c>
      <c r="Q250" s="314"/>
      <c r="R250" s="314" t="s">
        <v>153</v>
      </c>
      <c r="S250" s="314"/>
      <c r="T250" s="314" t="s">
        <v>153</v>
      </c>
      <c r="U250" s="314"/>
      <c r="V250" s="314" t="s">
        <v>153</v>
      </c>
      <c r="W250" s="314"/>
      <c r="X250" s="314" t="s">
        <v>153</v>
      </c>
      <c r="Y250" s="314"/>
      <c r="Z250" s="314" t="s">
        <v>153</v>
      </c>
      <c r="AA250" s="314"/>
      <c r="AB250" s="314" t="s">
        <v>153</v>
      </c>
      <c r="AC250" s="314"/>
      <c r="AD250" s="314" t="s">
        <v>153</v>
      </c>
      <c r="AE250" s="314"/>
      <c r="AF250" s="314" t="s">
        <v>153</v>
      </c>
      <c r="AG250" s="314"/>
      <c r="AH250" s="314" t="s">
        <v>153</v>
      </c>
      <c r="AI250" s="314"/>
      <c r="AJ250" s="314" t="s">
        <v>153</v>
      </c>
      <c r="AK250" s="314"/>
    </row>
    <row r="251" spans="1:40">
      <c r="A251" s="146" t="s">
        <v>47</v>
      </c>
      <c r="B251" s="311" t="s">
        <v>153</v>
      </c>
      <c r="C251" s="311"/>
      <c r="D251" s="311" t="s">
        <v>153</v>
      </c>
      <c r="E251" s="311"/>
      <c r="F251" s="311" t="s">
        <v>153</v>
      </c>
      <c r="G251" s="311"/>
      <c r="H251" s="311" t="s">
        <v>153</v>
      </c>
      <c r="I251" s="311"/>
      <c r="J251" s="311" t="s">
        <v>153</v>
      </c>
      <c r="K251" s="311"/>
      <c r="L251" s="311" t="s">
        <v>153</v>
      </c>
      <c r="M251" s="311"/>
      <c r="N251" s="311" t="s">
        <v>153</v>
      </c>
      <c r="O251" s="311"/>
      <c r="P251" s="311" t="s">
        <v>153</v>
      </c>
      <c r="Q251" s="311"/>
      <c r="R251" s="311" t="s">
        <v>153</v>
      </c>
      <c r="S251" s="311"/>
      <c r="T251" s="311" t="s">
        <v>153</v>
      </c>
      <c r="U251" s="311"/>
      <c r="V251" s="311" t="s">
        <v>153</v>
      </c>
      <c r="W251" s="311"/>
      <c r="X251" s="311" t="s">
        <v>153</v>
      </c>
      <c r="Y251" s="311"/>
      <c r="Z251" s="311" t="s">
        <v>153</v>
      </c>
      <c r="AA251" s="311"/>
      <c r="AB251" s="311" t="s">
        <v>153</v>
      </c>
      <c r="AC251" s="311"/>
      <c r="AD251" s="311" t="s">
        <v>153</v>
      </c>
      <c r="AE251" s="311"/>
      <c r="AF251" s="311" t="s">
        <v>153</v>
      </c>
      <c r="AG251" s="311"/>
      <c r="AH251" s="311" t="s">
        <v>153</v>
      </c>
      <c r="AI251" s="311"/>
      <c r="AJ251" s="311" t="s">
        <v>153</v>
      </c>
      <c r="AK251" s="311"/>
    </row>
    <row r="252" spans="1:40">
      <c r="A252" s="147" t="s">
        <v>48</v>
      </c>
      <c r="B252" s="314" t="s">
        <v>153</v>
      </c>
      <c r="C252" s="314"/>
      <c r="D252" s="314" t="s">
        <v>153</v>
      </c>
      <c r="E252" s="314"/>
      <c r="F252" s="314" t="s">
        <v>153</v>
      </c>
      <c r="G252" s="314"/>
      <c r="H252" s="314" t="s">
        <v>153</v>
      </c>
      <c r="I252" s="314"/>
      <c r="J252" s="314" t="s">
        <v>153</v>
      </c>
      <c r="K252" s="314"/>
      <c r="L252" s="314" t="s">
        <v>153</v>
      </c>
      <c r="M252" s="314"/>
      <c r="N252" s="314" t="s">
        <v>153</v>
      </c>
      <c r="O252" s="314"/>
      <c r="P252" s="314" t="s">
        <v>153</v>
      </c>
      <c r="Q252" s="314"/>
      <c r="R252" s="314" t="s">
        <v>153</v>
      </c>
      <c r="S252" s="314"/>
      <c r="T252" s="314" t="s">
        <v>153</v>
      </c>
      <c r="U252" s="314"/>
      <c r="V252" s="314" t="s">
        <v>153</v>
      </c>
      <c r="W252" s="314"/>
      <c r="X252" s="314" t="s">
        <v>153</v>
      </c>
      <c r="Y252" s="314"/>
      <c r="Z252" s="314" t="s">
        <v>153</v>
      </c>
      <c r="AA252" s="314"/>
      <c r="AB252" s="314" t="s">
        <v>153</v>
      </c>
      <c r="AC252" s="314"/>
      <c r="AD252" s="314" t="s">
        <v>153</v>
      </c>
      <c r="AE252" s="314"/>
      <c r="AF252" s="314" t="s">
        <v>153</v>
      </c>
      <c r="AG252" s="314"/>
      <c r="AH252" s="314" t="s">
        <v>153</v>
      </c>
      <c r="AI252" s="314"/>
      <c r="AJ252" s="314" t="s">
        <v>153</v>
      </c>
      <c r="AK252" s="314"/>
    </row>
    <row r="253" spans="1:40">
      <c r="A253" s="146" t="s">
        <v>49</v>
      </c>
      <c r="B253" s="311" t="s">
        <v>153</v>
      </c>
      <c r="C253" s="311"/>
      <c r="D253" s="311" t="s">
        <v>153</v>
      </c>
      <c r="E253" s="311"/>
      <c r="F253" s="311" t="s">
        <v>153</v>
      </c>
      <c r="G253" s="311"/>
      <c r="H253" s="311" t="s">
        <v>153</v>
      </c>
      <c r="I253" s="311"/>
      <c r="J253" s="311" t="s">
        <v>153</v>
      </c>
      <c r="K253" s="311"/>
      <c r="L253" s="311" t="s">
        <v>153</v>
      </c>
      <c r="M253" s="311"/>
      <c r="N253" s="311" t="s">
        <v>153</v>
      </c>
      <c r="O253" s="311"/>
      <c r="P253" s="311" t="s">
        <v>153</v>
      </c>
      <c r="Q253" s="311"/>
      <c r="R253" s="311" t="s">
        <v>153</v>
      </c>
      <c r="S253" s="311"/>
      <c r="T253" s="311" t="s">
        <v>153</v>
      </c>
      <c r="U253" s="311"/>
      <c r="V253" s="311" t="s">
        <v>153</v>
      </c>
      <c r="W253" s="311"/>
      <c r="X253" s="311" t="s">
        <v>153</v>
      </c>
      <c r="Y253" s="311"/>
      <c r="Z253" s="311" t="s">
        <v>153</v>
      </c>
      <c r="AA253" s="311"/>
      <c r="AB253" s="311" t="s">
        <v>153</v>
      </c>
      <c r="AC253" s="311"/>
      <c r="AD253" s="311" t="s">
        <v>153</v>
      </c>
      <c r="AE253" s="311"/>
      <c r="AF253" s="311" t="s">
        <v>153</v>
      </c>
      <c r="AG253" s="311"/>
      <c r="AH253" s="311" t="s">
        <v>153</v>
      </c>
      <c r="AI253" s="311"/>
      <c r="AJ253" s="311" t="s">
        <v>153</v>
      </c>
      <c r="AK253" s="311"/>
    </row>
    <row r="254" spans="1:40" s="128" customFormat="1">
      <c r="A254" s="277" t="s">
        <v>50</v>
      </c>
      <c r="B254" s="313" t="s">
        <v>153</v>
      </c>
      <c r="C254" s="313"/>
      <c r="D254" s="313" t="s">
        <v>153</v>
      </c>
      <c r="E254" s="313"/>
      <c r="F254" s="313" t="s">
        <v>153</v>
      </c>
      <c r="G254" s="313"/>
      <c r="H254" s="313" t="s">
        <v>153</v>
      </c>
      <c r="I254" s="313"/>
      <c r="J254" s="313" t="s">
        <v>153</v>
      </c>
      <c r="K254" s="313"/>
      <c r="L254" s="313" t="s">
        <v>153</v>
      </c>
      <c r="M254" s="313"/>
      <c r="N254" s="313" t="s">
        <v>153</v>
      </c>
      <c r="O254" s="313"/>
      <c r="P254" s="313" t="s">
        <v>153</v>
      </c>
      <c r="Q254" s="313"/>
      <c r="R254" s="313" t="s">
        <v>153</v>
      </c>
      <c r="S254" s="313"/>
      <c r="T254" s="313" t="s">
        <v>153</v>
      </c>
      <c r="U254" s="313"/>
      <c r="V254" s="313" t="s">
        <v>153</v>
      </c>
      <c r="W254" s="313"/>
      <c r="X254" s="313" t="s">
        <v>153</v>
      </c>
      <c r="Y254" s="313"/>
      <c r="Z254" s="313" t="s">
        <v>153</v>
      </c>
      <c r="AA254" s="313"/>
      <c r="AB254" s="313" t="s">
        <v>153</v>
      </c>
      <c r="AC254" s="313"/>
      <c r="AD254" s="313" t="s">
        <v>153</v>
      </c>
      <c r="AE254" s="313"/>
      <c r="AF254" s="313" t="s">
        <v>153</v>
      </c>
      <c r="AG254" s="313"/>
      <c r="AH254" s="313" t="s">
        <v>153</v>
      </c>
      <c r="AI254" s="313"/>
      <c r="AJ254" s="313" t="s">
        <v>153</v>
      </c>
      <c r="AK254" s="313"/>
    </row>
    <row r="255" spans="1:40">
      <c r="A255" s="146" t="s">
        <v>51</v>
      </c>
      <c r="B255" s="311" t="s">
        <v>153</v>
      </c>
      <c r="C255" s="311"/>
      <c r="D255" s="311" t="s">
        <v>153</v>
      </c>
      <c r="E255" s="311"/>
      <c r="F255" s="311" t="s">
        <v>153</v>
      </c>
      <c r="G255" s="311"/>
      <c r="H255" s="311" t="s">
        <v>153</v>
      </c>
      <c r="I255" s="311"/>
      <c r="J255" s="311" t="s">
        <v>153</v>
      </c>
      <c r="K255" s="311"/>
      <c r="L255" s="311" t="s">
        <v>153</v>
      </c>
      <c r="M255" s="311"/>
      <c r="N255" s="311" t="s">
        <v>153</v>
      </c>
      <c r="O255" s="311"/>
      <c r="P255" s="311" t="s">
        <v>153</v>
      </c>
      <c r="Q255" s="311"/>
      <c r="R255" s="311" t="s">
        <v>153</v>
      </c>
      <c r="S255" s="311"/>
      <c r="T255" s="311" t="s">
        <v>153</v>
      </c>
      <c r="U255" s="311"/>
      <c r="V255" s="311" t="s">
        <v>153</v>
      </c>
      <c r="W255" s="311"/>
      <c r="X255" s="311" t="s">
        <v>153</v>
      </c>
      <c r="Y255" s="311"/>
      <c r="Z255" s="311" t="s">
        <v>153</v>
      </c>
      <c r="AA255" s="311"/>
      <c r="AB255" s="311" t="s">
        <v>153</v>
      </c>
      <c r="AC255" s="311"/>
      <c r="AD255" s="311" t="s">
        <v>153</v>
      </c>
      <c r="AE255" s="311"/>
      <c r="AF255" s="311" t="s">
        <v>153</v>
      </c>
      <c r="AG255" s="311"/>
      <c r="AH255" s="311" t="s">
        <v>153</v>
      </c>
      <c r="AI255" s="311"/>
      <c r="AJ255" s="311" t="s">
        <v>153</v>
      </c>
      <c r="AK255" s="311"/>
    </row>
    <row r="256" spans="1:40">
      <c r="A256" s="147" t="s">
        <v>52</v>
      </c>
      <c r="B256" s="314" t="s">
        <v>153</v>
      </c>
      <c r="C256" s="314"/>
      <c r="D256" s="314" t="s">
        <v>153</v>
      </c>
      <c r="E256" s="314"/>
      <c r="F256" s="314" t="s">
        <v>153</v>
      </c>
      <c r="G256" s="314"/>
      <c r="H256" s="314" t="s">
        <v>153</v>
      </c>
      <c r="I256" s="314"/>
      <c r="J256" s="314" t="s">
        <v>153</v>
      </c>
      <c r="K256" s="314"/>
      <c r="L256" s="314" t="s">
        <v>153</v>
      </c>
      <c r="M256" s="314"/>
      <c r="N256" s="314" t="s">
        <v>153</v>
      </c>
      <c r="O256" s="314"/>
      <c r="P256" s="314" t="s">
        <v>153</v>
      </c>
      <c r="Q256" s="314"/>
      <c r="R256" s="314" t="s">
        <v>153</v>
      </c>
      <c r="S256" s="314"/>
      <c r="T256" s="314" t="s">
        <v>153</v>
      </c>
      <c r="U256" s="314"/>
      <c r="V256" s="314" t="s">
        <v>153</v>
      </c>
      <c r="W256" s="314"/>
      <c r="X256" s="314" t="s">
        <v>153</v>
      </c>
      <c r="Y256" s="314"/>
      <c r="Z256" s="314" t="s">
        <v>153</v>
      </c>
      <c r="AA256" s="314"/>
      <c r="AB256" s="314" t="s">
        <v>153</v>
      </c>
      <c r="AC256" s="314"/>
      <c r="AD256" s="314" t="s">
        <v>153</v>
      </c>
      <c r="AE256" s="314"/>
      <c r="AF256" s="314" t="s">
        <v>153</v>
      </c>
      <c r="AG256" s="314"/>
      <c r="AH256" s="314" t="s">
        <v>153</v>
      </c>
      <c r="AI256" s="314"/>
      <c r="AJ256" s="314" t="s">
        <v>153</v>
      </c>
      <c r="AK256" s="314"/>
    </row>
    <row r="257" spans="1:37" s="128" customFormat="1">
      <c r="A257" s="146" t="s">
        <v>53</v>
      </c>
      <c r="B257" s="311" t="s">
        <v>153</v>
      </c>
      <c r="C257" s="311"/>
      <c r="D257" s="311" t="s">
        <v>153</v>
      </c>
      <c r="E257" s="311"/>
      <c r="F257" s="311" t="s">
        <v>153</v>
      </c>
      <c r="G257" s="311"/>
      <c r="H257" s="311" t="s">
        <v>153</v>
      </c>
      <c r="I257" s="311"/>
      <c r="J257" s="311" t="s">
        <v>153</v>
      </c>
      <c r="K257" s="311"/>
      <c r="L257" s="311" t="s">
        <v>153</v>
      </c>
      <c r="M257" s="311"/>
      <c r="N257" s="311" t="s">
        <v>153</v>
      </c>
      <c r="O257" s="311"/>
      <c r="P257" s="311" t="s">
        <v>153</v>
      </c>
      <c r="Q257" s="311"/>
      <c r="R257" s="311" t="s">
        <v>153</v>
      </c>
      <c r="S257" s="311"/>
      <c r="T257" s="311" t="s">
        <v>153</v>
      </c>
      <c r="U257" s="311"/>
      <c r="V257" s="311" t="s">
        <v>153</v>
      </c>
      <c r="W257" s="311"/>
      <c r="X257" s="311" t="s">
        <v>153</v>
      </c>
      <c r="Y257" s="311"/>
      <c r="Z257" s="311" t="s">
        <v>153</v>
      </c>
      <c r="AA257" s="311"/>
      <c r="AB257" s="311" t="s">
        <v>153</v>
      </c>
      <c r="AC257" s="311"/>
      <c r="AD257" s="311" t="s">
        <v>153</v>
      </c>
      <c r="AE257" s="311"/>
      <c r="AF257" s="311" t="s">
        <v>153</v>
      </c>
      <c r="AG257" s="311"/>
      <c r="AH257" s="311" t="s">
        <v>153</v>
      </c>
      <c r="AI257" s="311"/>
      <c r="AJ257" s="311" t="s">
        <v>153</v>
      </c>
      <c r="AK257" s="311"/>
    </row>
    <row r="258" spans="1:37" ht="17.399999999999999" thickBot="1">
      <c r="A258" s="277" t="s">
        <v>54</v>
      </c>
      <c r="B258" s="312" t="s">
        <v>153</v>
      </c>
      <c r="C258" s="312"/>
      <c r="D258" s="313" t="s">
        <v>153</v>
      </c>
      <c r="E258" s="313"/>
      <c r="F258" s="313" t="s">
        <v>153</v>
      </c>
      <c r="G258" s="313"/>
      <c r="H258" s="313" t="s">
        <v>153</v>
      </c>
      <c r="I258" s="313"/>
      <c r="J258" s="313" t="s">
        <v>153</v>
      </c>
      <c r="K258" s="313"/>
      <c r="L258" s="313" t="s">
        <v>153</v>
      </c>
      <c r="M258" s="313"/>
      <c r="N258" s="313" t="s">
        <v>153</v>
      </c>
      <c r="O258" s="313"/>
      <c r="P258" s="313" t="s">
        <v>153</v>
      </c>
      <c r="Q258" s="313"/>
      <c r="R258" s="313" t="s">
        <v>153</v>
      </c>
      <c r="S258" s="313"/>
      <c r="T258" s="313" t="s">
        <v>153</v>
      </c>
      <c r="U258" s="313"/>
      <c r="V258" s="313" t="s">
        <v>153</v>
      </c>
      <c r="W258" s="313"/>
      <c r="X258" s="313" t="s">
        <v>153</v>
      </c>
      <c r="Y258" s="313"/>
      <c r="Z258" s="313" t="s">
        <v>153</v>
      </c>
      <c r="AA258" s="313"/>
      <c r="AB258" s="313" t="s">
        <v>153</v>
      </c>
      <c r="AC258" s="313"/>
      <c r="AD258" s="313" t="s">
        <v>153</v>
      </c>
      <c r="AE258" s="313"/>
      <c r="AF258" s="313" t="s">
        <v>153</v>
      </c>
      <c r="AG258" s="313"/>
      <c r="AH258" s="313" t="s">
        <v>153</v>
      </c>
      <c r="AI258" s="313"/>
      <c r="AJ258" s="313" t="s">
        <v>153</v>
      </c>
      <c r="AK258" s="313"/>
    </row>
    <row r="259" spans="1:37" ht="17.399999999999999" thickBot="1">
      <c r="A259" s="151" t="s">
        <v>22</v>
      </c>
      <c r="B259" s="304">
        <v>543.63265446636706</v>
      </c>
      <c r="C259" s="308"/>
      <c r="D259" s="304">
        <v>468.17045578232489</v>
      </c>
      <c r="E259" s="308"/>
      <c r="F259" s="304">
        <v>477.42816918412188</v>
      </c>
      <c r="G259" s="308"/>
      <c r="H259" s="304">
        <v>547.89772647670657</v>
      </c>
      <c r="I259" s="308"/>
      <c r="J259" s="304">
        <v>477.96332926890562</v>
      </c>
      <c r="K259" s="308"/>
      <c r="L259" s="304">
        <v>483.56269484121793</v>
      </c>
      <c r="M259" s="308"/>
      <c r="N259" s="304">
        <v>563.80097448611025</v>
      </c>
      <c r="O259" s="308"/>
      <c r="P259" s="304">
        <v>476.92917874852645</v>
      </c>
      <c r="Q259" s="308"/>
      <c r="R259" s="304">
        <v>480.7263434214276</v>
      </c>
      <c r="S259" s="308"/>
      <c r="T259" s="304">
        <v>523.11896952106702</v>
      </c>
      <c r="U259" s="308"/>
      <c r="V259" s="304">
        <v>489.62760134034596</v>
      </c>
      <c r="W259" s="308"/>
      <c r="X259" s="304">
        <v>490.63872758653235</v>
      </c>
      <c r="Y259" s="308"/>
      <c r="Z259" s="304">
        <v>549.69228071662519</v>
      </c>
      <c r="AA259" s="308"/>
      <c r="AB259" s="304">
        <v>479.23780601421862</v>
      </c>
      <c r="AC259" s="308"/>
      <c r="AD259" s="304">
        <v>483.89937826248752</v>
      </c>
      <c r="AE259" s="308"/>
      <c r="AF259" s="304">
        <v>548.36296192363511</v>
      </c>
      <c r="AG259" s="308"/>
      <c r="AH259" s="304">
        <v>476.99718902181576</v>
      </c>
      <c r="AI259" s="308"/>
      <c r="AJ259" s="304">
        <v>482.0275043594367</v>
      </c>
      <c r="AK259" s="305"/>
    </row>
    <row r="260" spans="1:37" ht="17.399999999999999" thickBot="1">
      <c r="A260" s="139"/>
      <c r="B260" s="152"/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  <c r="AA260" s="152"/>
      <c r="AB260" s="152"/>
      <c r="AC260" s="152"/>
      <c r="AD260" s="152"/>
      <c r="AE260" s="152"/>
      <c r="AF260" s="152"/>
      <c r="AG260" s="152"/>
      <c r="AH260" s="152"/>
      <c r="AI260" s="152"/>
      <c r="AJ260" s="152"/>
      <c r="AK260" s="152"/>
    </row>
    <row r="261" spans="1:37" ht="17.399999999999999" thickBot="1">
      <c r="A261" s="418" t="s">
        <v>98</v>
      </c>
      <c r="B261" s="309" t="s">
        <v>0</v>
      </c>
      <c r="C261" s="336"/>
      <c r="D261" s="336"/>
      <c r="E261" s="336"/>
      <c r="F261" s="336"/>
      <c r="G261" s="310"/>
      <c r="H261" s="307" t="s">
        <v>1</v>
      </c>
      <c r="I261" s="307"/>
      <c r="J261" s="307"/>
      <c r="K261" s="307"/>
      <c r="L261" s="307"/>
      <c r="M261" s="307"/>
      <c r="N261" s="307" t="s">
        <v>2</v>
      </c>
      <c r="O261" s="307"/>
      <c r="P261" s="307"/>
      <c r="Q261" s="307"/>
      <c r="R261" s="307"/>
      <c r="S261" s="307"/>
      <c r="T261" s="307" t="s">
        <v>3</v>
      </c>
      <c r="U261" s="307"/>
      <c r="V261" s="307"/>
      <c r="W261" s="307"/>
      <c r="X261" s="307"/>
      <c r="Y261" s="307"/>
      <c r="Z261" s="307" t="s">
        <v>4</v>
      </c>
      <c r="AA261" s="307"/>
      <c r="AB261" s="307"/>
      <c r="AC261" s="307"/>
      <c r="AD261" s="307"/>
      <c r="AE261" s="307"/>
      <c r="AF261" s="307" t="s">
        <v>5</v>
      </c>
      <c r="AG261" s="307"/>
      <c r="AH261" s="307"/>
      <c r="AI261" s="307"/>
      <c r="AJ261" s="307"/>
      <c r="AK261" s="307"/>
    </row>
    <row r="262" spans="1:37" ht="17.399999999999999" thickBot="1">
      <c r="A262" s="419"/>
      <c r="B262" s="337" t="s">
        <v>6</v>
      </c>
      <c r="C262" s="338"/>
      <c r="D262" s="337" t="s">
        <v>7</v>
      </c>
      <c r="E262" s="338"/>
      <c r="F262" s="337" t="s">
        <v>8</v>
      </c>
      <c r="G262" s="338"/>
      <c r="H262" s="339" t="s">
        <v>9</v>
      </c>
      <c r="I262" s="339"/>
      <c r="J262" s="339" t="s">
        <v>7</v>
      </c>
      <c r="K262" s="339"/>
      <c r="L262" s="339" t="s">
        <v>8</v>
      </c>
      <c r="M262" s="339"/>
      <c r="N262" s="339" t="s">
        <v>9</v>
      </c>
      <c r="O262" s="339"/>
      <c r="P262" s="339" t="s">
        <v>7</v>
      </c>
      <c r="Q262" s="339"/>
      <c r="R262" s="339" t="s">
        <v>8</v>
      </c>
      <c r="S262" s="339"/>
      <c r="T262" s="339" t="s">
        <v>9</v>
      </c>
      <c r="U262" s="339"/>
      <c r="V262" s="339" t="s">
        <v>7</v>
      </c>
      <c r="W262" s="339"/>
      <c r="X262" s="339" t="s">
        <v>8</v>
      </c>
      <c r="Y262" s="339"/>
      <c r="Z262" s="339" t="s">
        <v>9</v>
      </c>
      <c r="AA262" s="339"/>
      <c r="AB262" s="339" t="s">
        <v>7</v>
      </c>
      <c r="AC262" s="339"/>
      <c r="AD262" s="339" t="s">
        <v>8</v>
      </c>
      <c r="AE262" s="339"/>
      <c r="AF262" s="339" t="s">
        <v>9</v>
      </c>
      <c r="AG262" s="339"/>
      <c r="AH262" s="339" t="s">
        <v>7</v>
      </c>
      <c r="AI262" s="339"/>
      <c r="AJ262" s="339" t="s">
        <v>8</v>
      </c>
      <c r="AK262" s="339"/>
    </row>
    <row r="263" spans="1:37">
      <c r="A263" s="132" t="s">
        <v>43</v>
      </c>
      <c r="B263" s="420">
        <f>IF(OR(B247=""),"",((B247-B215)/B215))</f>
        <v>7.9024569733664451E-2</v>
      </c>
      <c r="C263" s="421"/>
      <c r="D263" s="420">
        <f>IF(OR(D247=""),"",((D247-D215)/D215))</f>
        <v>-3.6607739299311895E-2</v>
      </c>
      <c r="E263" s="421"/>
      <c r="F263" s="420">
        <f t="shared" ref="F263" si="661">IF(OR(F247=""),"",((F247-F215)/F215))</f>
        <v>-2.2095881143072017E-2</v>
      </c>
      <c r="G263" s="421"/>
      <c r="H263" s="432">
        <f t="shared" ref="H263" si="662">IF(OR(H247=""),"",((H247-H215)/H215))</f>
        <v>5.4564968780810713E-2</v>
      </c>
      <c r="I263" s="432"/>
      <c r="J263" s="432">
        <f t="shared" ref="J263" si="663">IF(OR(J247=""),"",((J247-J215)/J215))</f>
        <v>-3.6933025062821617E-2</v>
      </c>
      <c r="K263" s="432"/>
      <c r="L263" s="432">
        <f t="shared" ref="L263" si="664">IF(OR(L247=""),"",((L247-L215)/L215))</f>
        <v>-2.9328512824153007E-2</v>
      </c>
      <c r="M263" s="432"/>
      <c r="N263" s="432">
        <f t="shared" ref="N263" si="665">IF(OR(N247=""),"",((N247-N215)/N215))</f>
        <v>6.5391165305731178E-2</v>
      </c>
      <c r="O263" s="432"/>
      <c r="P263" s="432">
        <f t="shared" ref="P263" si="666">IF(OR(P247=""),"",((P247-P215)/P215))</f>
        <v>-3.6866129972555298E-2</v>
      </c>
      <c r="Q263" s="432"/>
      <c r="R263" s="432">
        <f t="shared" ref="R263" si="667">IF(OR(R247=""),"",((R247-R215)/R215))</f>
        <v>-3.2362912811109867E-2</v>
      </c>
      <c r="S263" s="432"/>
      <c r="T263" s="432">
        <f t="shared" ref="T263" si="668">IF(OR(T247=""),"",((T247-T215)/T215))</f>
        <v>2.4349371969703413E-2</v>
      </c>
      <c r="U263" s="432"/>
      <c r="V263" s="432">
        <f t="shared" ref="V263" si="669">IF(OR(V247=""),"",((V247-V215)/V215))</f>
        <v>-9.1435133835336552E-3</v>
      </c>
      <c r="W263" s="432"/>
      <c r="X263" s="432">
        <f t="shared" ref="X263" si="670">IF(OR(X247=""),"",((X247-X215)/X215))</f>
        <v>-8.4218590311299808E-3</v>
      </c>
      <c r="Y263" s="432"/>
      <c r="Z263" s="432">
        <f t="shared" ref="Z263" si="671">IF(OR(Z247=""),"",((Z247-Z215)/Z215))</f>
        <v>8.6228769236305874E-2</v>
      </c>
      <c r="AA263" s="432"/>
      <c r="AB263" s="432">
        <f t="shared" ref="AB263" si="672">IF(OR(AB247=""),"",((AB247-AB215)/AB215))</f>
        <v>-3.5165658302168112E-2</v>
      </c>
      <c r="AC263" s="432"/>
      <c r="AD263" s="432">
        <f t="shared" ref="AD263" si="673">IF(OR(AD247=""),"",((AD247-AD215)/AD215))</f>
        <v>-2.6978548801114586E-2</v>
      </c>
      <c r="AE263" s="432"/>
      <c r="AF263" s="432">
        <f t="shared" ref="AF263" si="674">IF(OR(AF247=""),"",((AF247-AF215)/AF215))</f>
        <v>6.9603187640676994E-2</v>
      </c>
      <c r="AG263" s="432"/>
      <c r="AH263" s="432">
        <f t="shared" ref="AH263" si="675">IF(OR(AH247=""),"",((AH247-AH215)/AH215))</f>
        <v>-3.3286653055496482E-2</v>
      </c>
      <c r="AI263" s="432"/>
      <c r="AJ263" s="432">
        <f t="shared" ref="AJ263" si="676">IF(OR(AJ247=""),"",((AJ247-AJ215)/AJ215))</f>
        <v>-2.5976808390083782E-2</v>
      </c>
      <c r="AK263" s="432"/>
    </row>
    <row r="264" spans="1:37">
      <c r="A264" s="133" t="s">
        <v>44</v>
      </c>
      <c r="B264" s="422">
        <f>IF(OR(B248=""),"",((B248-B216)/B216))</f>
        <v>5.4516088904753679E-2</v>
      </c>
      <c r="C264" s="423"/>
      <c r="D264" s="422">
        <f>IF(OR(D248=""),"",((D248-D216)/D216))</f>
        <v>-7.2204929945039811E-2</v>
      </c>
      <c r="E264" s="423"/>
      <c r="F264" s="422">
        <f t="shared" ref="F264" si="677">IF(OR(F248=""),"",((F248-F216)/F216))</f>
        <v>-5.7005503964868816E-2</v>
      </c>
      <c r="G264" s="423"/>
      <c r="H264" s="433">
        <f t="shared" ref="H264" si="678">IF(OR(H248=""),"",((H248-H216)/H216))</f>
        <v>5.1871700418938127E-2</v>
      </c>
      <c r="I264" s="433"/>
      <c r="J264" s="433">
        <f t="shared" ref="J264" si="679">IF(OR(J248=""),"",((J248-J216)/J216))</f>
        <v>-7.1450598997442924E-2</v>
      </c>
      <c r="K264" s="433"/>
      <c r="L264" s="433">
        <f t="shared" ref="L264" si="680">IF(OR(L248=""),"",((L248-L216)/L216))</f>
        <v>-6.1774511993770202E-2</v>
      </c>
      <c r="M264" s="433"/>
      <c r="N264" s="433">
        <f t="shared" ref="N264" si="681">IF(OR(N248=""),"",((N248-N216)/N216))</f>
        <v>6.5042641451746722E-2</v>
      </c>
      <c r="O264" s="433"/>
      <c r="P264" s="433">
        <f t="shared" ref="P264" si="682">IF(OR(P248=""),"",((P248-P216)/P216))</f>
        <v>-6.9483378082287758E-2</v>
      </c>
      <c r="Q264" s="433"/>
      <c r="R264" s="433">
        <f t="shared" ref="R264" si="683">IF(OR(R248=""),"",((R248-R216)/R216))</f>
        <v>-6.3589842397006491E-2</v>
      </c>
      <c r="S264" s="433"/>
      <c r="T264" s="433">
        <f t="shared" ref="T264" si="684">IF(OR(T248=""),"",((T248-T216)/T216))</f>
        <v>7.5076345864312811E-3</v>
      </c>
      <c r="U264" s="433"/>
      <c r="V264" s="433">
        <f t="shared" ref="V264" si="685">IF(OR(V248=""),"",((V248-V216)/V216))</f>
        <v>-4.5534327708265744E-2</v>
      </c>
      <c r="W264" s="433"/>
      <c r="X264" s="433">
        <f t="shared" ref="X264" si="686">IF(OR(X248=""),"",((X248-X216)/X216))</f>
        <v>-4.4037881927374213E-2</v>
      </c>
      <c r="Y264" s="433"/>
      <c r="Z264" s="433">
        <f t="shared" ref="Z264" si="687">IF(OR(Z248=""),"",((Z248-Z216)/Z216))</f>
        <v>4.0073349412246988E-2</v>
      </c>
      <c r="AA264" s="433"/>
      <c r="AB264" s="433">
        <f t="shared" ref="AB264" si="688">IF(OR(AB248=""),"",((AB248-AB216)/AB216))</f>
        <v>-8.4082073489789869E-2</v>
      </c>
      <c r="AC264" s="433"/>
      <c r="AD264" s="433">
        <f t="shared" ref="AD264" si="689">IF(OR(AD248=""),"",((AD248-AD216)/AD216))</f>
        <v>-7.5839294689799358E-2</v>
      </c>
      <c r="AE264" s="433"/>
      <c r="AF264" s="433">
        <f t="shared" ref="AF264" si="690">IF(OR(AF248=""),"",((AF248-AF216)/AF216))</f>
        <v>5.232776718274728E-2</v>
      </c>
      <c r="AG264" s="433"/>
      <c r="AH264" s="433">
        <f t="shared" ref="AH264" si="691">IF(OR(AH248=""),"",((AH248-AH216)/AH216))</f>
        <v>-6.9504247990091889E-2</v>
      </c>
      <c r="AI264" s="433"/>
      <c r="AJ264" s="433">
        <f t="shared" ref="AJ264" si="692">IF(OR(AJ248=""),"",((AJ248-AJ216)/AJ216))</f>
        <v>-6.1059748633859934E-2</v>
      </c>
      <c r="AK264" s="433"/>
    </row>
    <row r="265" spans="1:37">
      <c r="A265" s="132" t="s">
        <v>45</v>
      </c>
      <c r="B265" s="424">
        <f t="shared" ref="B265:D265" si="693">IF(OR(B249=""),"",((B249-B217)/B217))</f>
        <v>4.8581618041904473E-2</v>
      </c>
      <c r="C265" s="425"/>
      <c r="D265" s="424">
        <f t="shared" si="693"/>
        <v>-8.4560957330638273E-2</v>
      </c>
      <c r="E265" s="425"/>
      <c r="F265" s="424">
        <f t="shared" ref="F265" si="694">IF(OR(F249=""),"",((F249-F217)/F217))</f>
        <v>-6.7597727700344001E-2</v>
      </c>
      <c r="G265" s="425"/>
      <c r="H265" s="432">
        <f t="shared" ref="H265" si="695">IF(OR(H249=""),"",((H249-H217)/H217))</f>
        <v>3.5064579779621491E-2</v>
      </c>
      <c r="I265" s="432"/>
      <c r="J265" s="432">
        <f t="shared" ref="J265" si="696">IF(OR(J249=""),"",((J249-J217)/J217))</f>
        <v>-8.4017868804030213E-2</v>
      </c>
      <c r="K265" s="432"/>
      <c r="L265" s="432">
        <f t="shared" ref="L265" si="697">IF(OR(L249=""),"",((L249-L217)/L217))</f>
        <v>-7.3863860894619424E-2</v>
      </c>
      <c r="M265" s="432"/>
      <c r="N265" s="432">
        <f t="shared" ref="N265" si="698">IF(OR(N249=""),"",((N249-N217)/N217))</f>
        <v>3.6893006008433156E-2</v>
      </c>
      <c r="O265" s="432"/>
      <c r="P265" s="432">
        <f t="shared" ref="P265" si="699">IF(OR(P249=""),"",((P249-P217)/P217))</f>
        <v>-7.9128865300922668E-2</v>
      </c>
      <c r="Q265" s="432"/>
      <c r="R265" s="432">
        <f t="shared" ref="R265" si="700">IF(OR(R249=""),"",((R249-R217)/R217))</f>
        <v>-7.3244696113507535E-2</v>
      </c>
      <c r="S265" s="432"/>
      <c r="T265" s="432">
        <f t="shared" ref="T265" si="701">IF(OR(T249=""),"",((T249-T217)/T217))</f>
        <v>-7.2628969661869781E-3</v>
      </c>
      <c r="U265" s="432"/>
      <c r="V265" s="432">
        <f t="shared" ref="V265" si="702">IF(OR(V249=""),"",((V249-V217)/V217))</f>
        <v>-5.5629363352293654E-2</v>
      </c>
      <c r="W265" s="432"/>
      <c r="X265" s="432">
        <f t="shared" ref="X265" si="703">IF(OR(X249=""),"",((X249-X217)/X217))</f>
        <v>-5.4111176388919921E-2</v>
      </c>
      <c r="Y265" s="432"/>
      <c r="Z265" s="432">
        <f t="shared" ref="Z265" si="704">IF(OR(Z249=""),"",((Z249-Z217)/Z217))</f>
        <v>3.8324747260713339E-2</v>
      </c>
      <c r="AA265" s="432"/>
      <c r="AB265" s="432">
        <f t="shared" ref="AB265" si="705">IF(OR(AB249=""),"",((AB249-AB217)/AB217))</f>
        <v>-8.7689113033295379E-2</v>
      </c>
      <c r="AC265" s="432"/>
      <c r="AD265" s="432">
        <f t="shared" ref="AD265" si="706">IF(OR(AD249=""),"",((AD249-AD217)/AD217))</f>
        <v>-7.9045561828785915E-2</v>
      </c>
      <c r="AE265" s="432"/>
      <c r="AF265" s="432">
        <f t="shared" ref="AF265" si="707">IF(OR(AF249=""),"",((AF249-AF217)/AF217))</f>
        <v>3.9601820184493854E-2</v>
      </c>
      <c r="AG265" s="432"/>
      <c r="AH265" s="432">
        <f t="shared" ref="AH265" si="708">IF(OR(AH249=""),"",((AH249-AH217)/AH217))</f>
        <v>-7.9562755751354089E-2</v>
      </c>
      <c r="AI265" s="432"/>
      <c r="AJ265" s="432">
        <f t="shared" ref="AJ265" si="709">IF(OR(AJ249=""),"",((AJ249-AJ217)/AJ217))</f>
        <v>-7.0593198297718984E-2</v>
      </c>
      <c r="AK265" s="432"/>
    </row>
    <row r="266" spans="1:37">
      <c r="A266" s="133" t="s">
        <v>46</v>
      </c>
      <c r="B266" s="422" t="str">
        <f t="shared" ref="B266" si="710">IF(OR(B250=""),"",((B250-B218)/B218))</f>
        <v/>
      </c>
      <c r="C266" s="423"/>
      <c r="D266" s="422" t="str">
        <f t="shared" ref="D266" si="711">IF(OR(D250=""),"",((D250-D218)/D218))</f>
        <v/>
      </c>
      <c r="E266" s="423"/>
      <c r="F266" s="422" t="str">
        <f t="shared" ref="F266" si="712">IF(OR(F250=""),"",((F250-F218)/F218))</f>
        <v/>
      </c>
      <c r="G266" s="423"/>
      <c r="H266" s="433" t="str">
        <f t="shared" ref="H266" si="713">IF(OR(H250=""),"",((H250-H218)/H218))</f>
        <v/>
      </c>
      <c r="I266" s="433"/>
      <c r="J266" s="433" t="str">
        <f t="shared" ref="J266" si="714">IF(OR(J250=""),"",((J250-J218)/J218))</f>
        <v/>
      </c>
      <c r="K266" s="433"/>
      <c r="L266" s="433" t="str">
        <f t="shared" ref="L266" si="715">IF(OR(L250=""),"",((L250-L218)/L218))</f>
        <v/>
      </c>
      <c r="M266" s="433"/>
      <c r="N266" s="433" t="str">
        <f t="shared" ref="N266" si="716">IF(OR(N250=""),"",((N250-N218)/N218))</f>
        <v/>
      </c>
      <c r="O266" s="433"/>
      <c r="P266" s="433" t="str">
        <f t="shared" ref="P266" si="717">IF(OR(P250=""),"",((P250-P218)/P218))</f>
        <v/>
      </c>
      <c r="Q266" s="433"/>
      <c r="R266" s="433" t="str">
        <f t="shared" ref="R266" si="718">IF(OR(R250=""),"",((R250-R218)/R218))</f>
        <v/>
      </c>
      <c r="S266" s="433"/>
      <c r="T266" s="433" t="str">
        <f t="shared" ref="T266" si="719">IF(OR(T250=""),"",((T250-T218)/T218))</f>
        <v/>
      </c>
      <c r="U266" s="433"/>
      <c r="V266" s="433" t="str">
        <f t="shared" ref="V266" si="720">IF(OR(V250=""),"",((V250-V218)/V218))</f>
        <v/>
      </c>
      <c r="W266" s="433"/>
      <c r="X266" s="433" t="str">
        <f t="shared" ref="X266" si="721">IF(OR(X250=""),"",((X250-X218)/X218))</f>
        <v/>
      </c>
      <c r="Y266" s="433"/>
      <c r="Z266" s="433" t="str">
        <f t="shared" ref="Z266" si="722">IF(OR(Z250=""),"",((Z250-Z218)/Z218))</f>
        <v/>
      </c>
      <c r="AA266" s="433"/>
      <c r="AB266" s="433" t="str">
        <f t="shared" ref="AB266" si="723">IF(OR(AB250=""),"",((AB250-AB218)/AB218))</f>
        <v/>
      </c>
      <c r="AC266" s="433"/>
      <c r="AD266" s="433" t="str">
        <f t="shared" ref="AD266" si="724">IF(OR(AD250=""),"",((AD250-AD218)/AD218))</f>
        <v/>
      </c>
      <c r="AE266" s="433"/>
      <c r="AF266" s="433" t="str">
        <f t="shared" ref="AF266" si="725">IF(OR(AF250=""),"",((AF250-AF218)/AF218))</f>
        <v/>
      </c>
      <c r="AG266" s="433"/>
      <c r="AH266" s="433" t="str">
        <f t="shared" ref="AH266" si="726">IF(OR(AH250=""),"",((AH250-AH218)/AH218))</f>
        <v/>
      </c>
      <c r="AI266" s="433"/>
      <c r="AJ266" s="433" t="str">
        <f t="shared" ref="AJ266" si="727">IF(OR(AJ250=""),"",((AJ250-AJ218)/AJ218))</f>
        <v/>
      </c>
      <c r="AK266" s="433"/>
    </row>
    <row r="267" spans="1:37">
      <c r="A267" s="132" t="s">
        <v>47</v>
      </c>
      <c r="B267" s="424" t="str">
        <f t="shared" ref="B267" si="728">IF(OR(B251=""),"",((B251-B219)/B219))</f>
        <v/>
      </c>
      <c r="C267" s="425"/>
      <c r="D267" s="424" t="str">
        <f t="shared" ref="D267" si="729">IF(OR(D251=""),"",((D251-D219)/D219))</f>
        <v/>
      </c>
      <c r="E267" s="425"/>
      <c r="F267" s="424" t="str">
        <f t="shared" ref="F267" si="730">IF(OR(F251=""),"",((F251-F219)/F219))</f>
        <v/>
      </c>
      <c r="G267" s="425"/>
      <c r="H267" s="432" t="str">
        <f t="shared" ref="H267" si="731">IF(OR(H251=""),"",((H251-H219)/H219))</f>
        <v/>
      </c>
      <c r="I267" s="432"/>
      <c r="J267" s="432" t="str">
        <f t="shared" ref="J267" si="732">IF(OR(J251=""),"",((J251-J219)/J219))</f>
        <v/>
      </c>
      <c r="K267" s="432"/>
      <c r="L267" s="432" t="str">
        <f t="shared" ref="L267" si="733">IF(OR(L251=""),"",((L251-L219)/L219))</f>
        <v/>
      </c>
      <c r="M267" s="432"/>
      <c r="N267" s="432" t="str">
        <f t="shared" ref="N267" si="734">IF(OR(N251=""),"",((N251-N219)/N219))</f>
        <v/>
      </c>
      <c r="O267" s="432"/>
      <c r="P267" s="432" t="str">
        <f t="shared" ref="P267" si="735">IF(OR(P251=""),"",((P251-P219)/P219))</f>
        <v/>
      </c>
      <c r="Q267" s="432"/>
      <c r="R267" s="432" t="str">
        <f t="shared" ref="R267" si="736">IF(OR(R251=""),"",((R251-R219)/R219))</f>
        <v/>
      </c>
      <c r="S267" s="432"/>
      <c r="T267" s="432" t="str">
        <f t="shared" ref="T267" si="737">IF(OR(T251=""),"",((T251-T219)/T219))</f>
        <v/>
      </c>
      <c r="U267" s="432"/>
      <c r="V267" s="432" t="str">
        <f t="shared" ref="V267" si="738">IF(OR(V251=""),"",((V251-V219)/V219))</f>
        <v/>
      </c>
      <c r="W267" s="432"/>
      <c r="X267" s="432" t="str">
        <f t="shared" ref="X267" si="739">IF(OR(X251=""),"",((X251-X219)/X219))</f>
        <v/>
      </c>
      <c r="Y267" s="432"/>
      <c r="Z267" s="432" t="str">
        <f t="shared" ref="Z267" si="740">IF(OR(Z251=""),"",((Z251-Z219)/Z219))</f>
        <v/>
      </c>
      <c r="AA267" s="432"/>
      <c r="AB267" s="432" t="str">
        <f t="shared" ref="AB267" si="741">IF(OR(AB251=""),"",((AB251-AB219)/AB219))</f>
        <v/>
      </c>
      <c r="AC267" s="432"/>
      <c r="AD267" s="432" t="str">
        <f t="shared" ref="AD267" si="742">IF(OR(AD251=""),"",((AD251-AD219)/AD219))</f>
        <v/>
      </c>
      <c r="AE267" s="432"/>
      <c r="AF267" s="432" t="str">
        <f t="shared" ref="AF267" si="743">IF(OR(AF251=""),"",((AF251-AF219)/AF219))</f>
        <v/>
      </c>
      <c r="AG267" s="432"/>
      <c r="AH267" s="432" t="str">
        <f t="shared" ref="AH267" si="744">IF(OR(AH251=""),"",((AH251-AH219)/AH219))</f>
        <v/>
      </c>
      <c r="AI267" s="432"/>
      <c r="AJ267" s="432" t="str">
        <f t="shared" ref="AJ267" si="745">IF(OR(AJ251=""),"",((AJ251-AJ219)/AJ219))</f>
        <v/>
      </c>
      <c r="AK267" s="432"/>
    </row>
    <row r="268" spans="1:37">
      <c r="A268" s="133" t="s">
        <v>48</v>
      </c>
      <c r="B268" s="422" t="str">
        <f t="shared" ref="B268" si="746">IF(OR(B252=""),"",((B252-B220)/B220))</f>
        <v/>
      </c>
      <c r="C268" s="423"/>
      <c r="D268" s="422" t="str">
        <f t="shared" ref="D268" si="747">IF(OR(D252=""),"",((D252-D220)/D220))</f>
        <v/>
      </c>
      <c r="E268" s="423"/>
      <c r="F268" s="422" t="str">
        <f t="shared" ref="F268" si="748">IF(OR(F252=""),"",((F252-F220)/F220))</f>
        <v/>
      </c>
      <c r="G268" s="423"/>
      <c r="H268" s="433" t="str">
        <f t="shared" ref="H268" si="749">IF(OR(H252=""),"",((H252-H220)/H220))</f>
        <v/>
      </c>
      <c r="I268" s="433"/>
      <c r="J268" s="433" t="str">
        <f t="shared" ref="J268" si="750">IF(OR(J252=""),"",((J252-J220)/J220))</f>
        <v/>
      </c>
      <c r="K268" s="433"/>
      <c r="L268" s="433" t="str">
        <f t="shared" ref="L268" si="751">IF(OR(L252=""),"",((L252-L220)/L220))</f>
        <v/>
      </c>
      <c r="M268" s="433"/>
      <c r="N268" s="433" t="str">
        <f t="shared" ref="N268" si="752">IF(OR(N252=""),"",((N252-N220)/N220))</f>
        <v/>
      </c>
      <c r="O268" s="433"/>
      <c r="P268" s="433" t="str">
        <f t="shared" ref="P268" si="753">IF(OR(P252=""),"",((P252-P220)/P220))</f>
        <v/>
      </c>
      <c r="Q268" s="433"/>
      <c r="R268" s="433" t="str">
        <f t="shared" ref="R268" si="754">IF(OR(R252=""),"",((R252-R220)/R220))</f>
        <v/>
      </c>
      <c r="S268" s="433"/>
      <c r="T268" s="433" t="str">
        <f t="shared" ref="T268" si="755">IF(OR(T252=""),"",((T252-T220)/T220))</f>
        <v/>
      </c>
      <c r="U268" s="433"/>
      <c r="V268" s="433" t="str">
        <f t="shared" ref="V268" si="756">IF(OR(V252=""),"",((V252-V220)/V220))</f>
        <v/>
      </c>
      <c r="W268" s="433"/>
      <c r="X268" s="433" t="str">
        <f t="shared" ref="X268" si="757">IF(OR(X252=""),"",((X252-X220)/X220))</f>
        <v/>
      </c>
      <c r="Y268" s="433"/>
      <c r="Z268" s="433" t="str">
        <f t="shared" ref="Z268" si="758">IF(OR(Z252=""),"",((Z252-Z220)/Z220))</f>
        <v/>
      </c>
      <c r="AA268" s="433"/>
      <c r="AB268" s="433" t="str">
        <f t="shared" ref="AB268" si="759">IF(OR(AB252=""),"",((AB252-AB220)/AB220))</f>
        <v/>
      </c>
      <c r="AC268" s="433"/>
      <c r="AD268" s="433" t="str">
        <f t="shared" ref="AD268" si="760">IF(OR(AD252=""),"",((AD252-AD220)/AD220))</f>
        <v/>
      </c>
      <c r="AE268" s="433"/>
      <c r="AF268" s="433" t="str">
        <f t="shared" ref="AF268" si="761">IF(OR(AF252=""),"",((AF252-AF220)/AF220))</f>
        <v/>
      </c>
      <c r="AG268" s="433"/>
      <c r="AH268" s="433" t="str">
        <f t="shared" ref="AH268" si="762">IF(OR(AH252=""),"",((AH252-AH220)/AH220))</f>
        <v/>
      </c>
      <c r="AI268" s="433"/>
      <c r="AJ268" s="433" t="str">
        <f t="shared" ref="AJ268" si="763">IF(OR(AJ252=""),"",((AJ252-AJ220)/AJ220))</f>
        <v/>
      </c>
      <c r="AK268" s="433"/>
    </row>
    <row r="269" spans="1:37">
      <c r="A269" s="132" t="s">
        <v>49</v>
      </c>
      <c r="B269" s="424" t="str">
        <f t="shared" ref="B269" si="764">IF(OR(B253=""),"",((B253-B221)/B221))</f>
        <v/>
      </c>
      <c r="C269" s="425"/>
      <c r="D269" s="424" t="str">
        <f t="shared" ref="D269" si="765">IF(OR(D253=""),"",((D253-D221)/D221))</f>
        <v/>
      </c>
      <c r="E269" s="425"/>
      <c r="F269" s="424" t="str">
        <f t="shared" ref="F269" si="766">IF(OR(F253=""),"",((F253-F221)/F221))</f>
        <v/>
      </c>
      <c r="G269" s="425"/>
      <c r="H269" s="432" t="str">
        <f t="shared" ref="H269" si="767">IF(OR(H253=""),"",((H253-H221)/H221))</f>
        <v/>
      </c>
      <c r="I269" s="432"/>
      <c r="J269" s="432" t="str">
        <f t="shared" ref="J269" si="768">IF(OR(J253=""),"",((J253-J221)/J221))</f>
        <v/>
      </c>
      <c r="K269" s="432"/>
      <c r="L269" s="432" t="str">
        <f t="shared" ref="L269" si="769">IF(OR(L253=""),"",((L253-L221)/L221))</f>
        <v/>
      </c>
      <c r="M269" s="432"/>
      <c r="N269" s="432" t="str">
        <f t="shared" ref="N269" si="770">IF(OR(N253=""),"",((N253-N221)/N221))</f>
        <v/>
      </c>
      <c r="O269" s="432"/>
      <c r="P269" s="432" t="str">
        <f t="shared" ref="P269" si="771">IF(OR(P253=""),"",((P253-P221)/P221))</f>
        <v/>
      </c>
      <c r="Q269" s="432"/>
      <c r="R269" s="432" t="str">
        <f t="shared" ref="R269" si="772">IF(OR(R253=""),"",((R253-R221)/R221))</f>
        <v/>
      </c>
      <c r="S269" s="432"/>
      <c r="T269" s="432" t="str">
        <f t="shared" ref="T269" si="773">IF(OR(T253=""),"",((T253-T221)/T221))</f>
        <v/>
      </c>
      <c r="U269" s="432"/>
      <c r="V269" s="432" t="str">
        <f t="shared" ref="V269" si="774">IF(OR(V253=""),"",((V253-V221)/V221))</f>
        <v/>
      </c>
      <c r="W269" s="432"/>
      <c r="X269" s="432" t="str">
        <f t="shared" ref="X269" si="775">IF(OR(X253=""),"",((X253-X221)/X221))</f>
        <v/>
      </c>
      <c r="Y269" s="432"/>
      <c r="Z269" s="432" t="str">
        <f t="shared" ref="Z269" si="776">IF(OR(Z253=""),"",((Z253-Z221)/Z221))</f>
        <v/>
      </c>
      <c r="AA269" s="432"/>
      <c r="AB269" s="432" t="str">
        <f t="shared" ref="AB269" si="777">IF(OR(AB253=""),"",((AB253-AB221)/AB221))</f>
        <v/>
      </c>
      <c r="AC269" s="432"/>
      <c r="AD269" s="432" t="str">
        <f t="shared" ref="AD269" si="778">IF(OR(AD253=""),"",((AD253-AD221)/AD221))</f>
        <v/>
      </c>
      <c r="AE269" s="432"/>
      <c r="AF269" s="432" t="str">
        <f t="shared" ref="AF269" si="779">IF(OR(AF253=""),"",((AF253-AF221)/AF221))</f>
        <v/>
      </c>
      <c r="AG269" s="432"/>
      <c r="AH269" s="432" t="str">
        <f t="shared" ref="AH269" si="780">IF(OR(AH253=""),"",((AH253-AH221)/AH221))</f>
        <v/>
      </c>
      <c r="AI269" s="432"/>
      <c r="AJ269" s="432" t="str">
        <f t="shared" ref="AJ269" si="781">IF(OR(AJ253=""),"",((AJ253-AJ221)/AJ221))</f>
        <v/>
      </c>
      <c r="AK269" s="432"/>
    </row>
    <row r="270" spans="1:37">
      <c r="A270" s="133" t="s">
        <v>50</v>
      </c>
      <c r="B270" s="422" t="str">
        <f t="shared" ref="B270" si="782">IF(OR(B254=""),"",((B254-B222)/B222))</f>
        <v/>
      </c>
      <c r="C270" s="423"/>
      <c r="D270" s="422" t="str">
        <f t="shared" ref="D270" si="783">IF(OR(D254=""),"",((D254-D222)/D222))</f>
        <v/>
      </c>
      <c r="E270" s="423"/>
      <c r="F270" s="422" t="str">
        <f t="shared" ref="F270" si="784">IF(OR(F254=""),"",((F254-F222)/F222))</f>
        <v/>
      </c>
      <c r="G270" s="423"/>
      <c r="H270" s="433" t="str">
        <f t="shared" ref="H270" si="785">IF(OR(H254=""),"",((H254-H222)/H222))</f>
        <v/>
      </c>
      <c r="I270" s="433"/>
      <c r="J270" s="433" t="str">
        <f t="shared" ref="J270" si="786">IF(OR(J254=""),"",((J254-J222)/J222))</f>
        <v/>
      </c>
      <c r="K270" s="433"/>
      <c r="L270" s="433" t="str">
        <f t="shared" ref="L270" si="787">IF(OR(L254=""),"",((L254-L222)/L222))</f>
        <v/>
      </c>
      <c r="M270" s="433"/>
      <c r="N270" s="433" t="str">
        <f t="shared" ref="N270" si="788">IF(OR(N254=""),"",((N254-N222)/N222))</f>
        <v/>
      </c>
      <c r="O270" s="433"/>
      <c r="P270" s="433" t="str">
        <f t="shared" ref="P270" si="789">IF(OR(P254=""),"",((P254-P222)/P222))</f>
        <v/>
      </c>
      <c r="Q270" s="433"/>
      <c r="R270" s="433" t="str">
        <f t="shared" ref="R270" si="790">IF(OR(R254=""),"",((R254-R222)/R222))</f>
        <v/>
      </c>
      <c r="S270" s="433"/>
      <c r="T270" s="433" t="str">
        <f t="shared" ref="T270" si="791">IF(OR(T254=""),"",((T254-T222)/T222))</f>
        <v/>
      </c>
      <c r="U270" s="433"/>
      <c r="V270" s="433" t="str">
        <f t="shared" ref="V270" si="792">IF(OR(V254=""),"",((V254-V222)/V222))</f>
        <v/>
      </c>
      <c r="W270" s="433"/>
      <c r="X270" s="433" t="str">
        <f t="shared" ref="X270" si="793">IF(OR(X254=""),"",((X254-X222)/X222))</f>
        <v/>
      </c>
      <c r="Y270" s="433"/>
      <c r="Z270" s="433" t="str">
        <f t="shared" ref="Z270" si="794">IF(OR(Z254=""),"",((Z254-Z222)/Z222))</f>
        <v/>
      </c>
      <c r="AA270" s="433"/>
      <c r="AB270" s="433" t="str">
        <f t="shared" ref="AB270" si="795">IF(OR(AB254=""),"",((AB254-AB222)/AB222))</f>
        <v/>
      </c>
      <c r="AC270" s="433"/>
      <c r="AD270" s="433" t="str">
        <f t="shared" ref="AD270" si="796">IF(OR(AD254=""),"",((AD254-AD222)/AD222))</f>
        <v/>
      </c>
      <c r="AE270" s="433"/>
      <c r="AF270" s="433" t="str">
        <f t="shared" ref="AF270" si="797">IF(OR(AF254=""),"",((AF254-AF222)/AF222))</f>
        <v/>
      </c>
      <c r="AG270" s="433"/>
      <c r="AH270" s="433" t="str">
        <f t="shared" ref="AH270" si="798">IF(OR(AH254=""),"",((AH254-AH222)/AH222))</f>
        <v/>
      </c>
      <c r="AI270" s="433"/>
      <c r="AJ270" s="433" t="str">
        <f t="shared" ref="AJ270" si="799">IF(OR(AJ254=""),"",((AJ254-AJ222)/AJ222))</f>
        <v/>
      </c>
      <c r="AK270" s="433"/>
    </row>
    <row r="271" spans="1:37">
      <c r="A271" s="132" t="s">
        <v>51</v>
      </c>
      <c r="B271" s="424" t="str">
        <f t="shared" ref="B271" si="800">IF(OR(B255=""),"",((B255-B223)/B223))</f>
        <v/>
      </c>
      <c r="C271" s="425"/>
      <c r="D271" s="424" t="str">
        <f t="shared" ref="D271" si="801">IF(OR(D255=""),"",((D255-D223)/D223))</f>
        <v/>
      </c>
      <c r="E271" s="425"/>
      <c r="F271" s="424" t="str">
        <f t="shared" ref="F271" si="802">IF(OR(F255=""),"",((F255-F223)/F223))</f>
        <v/>
      </c>
      <c r="G271" s="425"/>
      <c r="H271" s="432" t="str">
        <f t="shared" ref="H271" si="803">IF(OR(H255=""),"",((H255-H223)/H223))</f>
        <v/>
      </c>
      <c r="I271" s="432"/>
      <c r="J271" s="432" t="str">
        <f t="shared" ref="J271" si="804">IF(OR(J255=""),"",((J255-J223)/J223))</f>
        <v/>
      </c>
      <c r="K271" s="432"/>
      <c r="L271" s="432" t="str">
        <f t="shared" ref="L271" si="805">IF(OR(L255=""),"",((L255-L223)/L223))</f>
        <v/>
      </c>
      <c r="M271" s="432"/>
      <c r="N271" s="432" t="str">
        <f t="shared" ref="N271" si="806">IF(OR(N255=""),"",((N255-N223)/N223))</f>
        <v/>
      </c>
      <c r="O271" s="432"/>
      <c r="P271" s="432" t="str">
        <f t="shared" ref="P271" si="807">IF(OR(P255=""),"",((P255-P223)/P223))</f>
        <v/>
      </c>
      <c r="Q271" s="432"/>
      <c r="R271" s="432" t="str">
        <f t="shared" ref="R271" si="808">IF(OR(R255=""),"",((R255-R223)/R223))</f>
        <v/>
      </c>
      <c r="S271" s="432"/>
      <c r="T271" s="432" t="str">
        <f t="shared" ref="T271" si="809">IF(OR(T255=""),"",((T255-T223)/T223))</f>
        <v/>
      </c>
      <c r="U271" s="432"/>
      <c r="V271" s="432" t="str">
        <f t="shared" ref="V271" si="810">IF(OR(V255=""),"",((V255-V223)/V223))</f>
        <v/>
      </c>
      <c r="W271" s="432"/>
      <c r="X271" s="432" t="str">
        <f t="shared" ref="X271" si="811">IF(OR(X255=""),"",((X255-X223)/X223))</f>
        <v/>
      </c>
      <c r="Y271" s="432"/>
      <c r="Z271" s="432" t="str">
        <f t="shared" ref="Z271" si="812">IF(OR(Z255=""),"",((Z255-Z223)/Z223))</f>
        <v/>
      </c>
      <c r="AA271" s="432"/>
      <c r="AB271" s="432" t="str">
        <f t="shared" ref="AB271" si="813">IF(OR(AB255=""),"",((AB255-AB223)/AB223))</f>
        <v/>
      </c>
      <c r="AC271" s="432"/>
      <c r="AD271" s="432" t="str">
        <f t="shared" ref="AD271" si="814">IF(OR(AD255=""),"",((AD255-AD223)/AD223))</f>
        <v/>
      </c>
      <c r="AE271" s="432"/>
      <c r="AF271" s="432" t="str">
        <f t="shared" ref="AF271" si="815">IF(OR(AF255=""),"",((AF255-AF223)/AF223))</f>
        <v/>
      </c>
      <c r="AG271" s="432"/>
      <c r="AH271" s="432" t="str">
        <f t="shared" ref="AH271" si="816">IF(OR(AH255=""),"",((AH255-AH223)/AH223))</f>
        <v/>
      </c>
      <c r="AI271" s="432"/>
      <c r="AJ271" s="432" t="str">
        <f t="shared" ref="AJ271" si="817">IF(OR(AJ255=""),"",((AJ255-AJ223)/AJ223))</f>
        <v/>
      </c>
      <c r="AK271" s="432"/>
    </row>
    <row r="272" spans="1:37">
      <c r="A272" s="133" t="s">
        <v>52</v>
      </c>
      <c r="B272" s="422" t="str">
        <f t="shared" ref="B272" si="818">IF(OR(B256=""),"",((B256-B224)/B224))</f>
        <v/>
      </c>
      <c r="C272" s="423"/>
      <c r="D272" s="422" t="str">
        <f t="shared" ref="D272" si="819">IF(OR(D256=""),"",((D256-D224)/D224))</f>
        <v/>
      </c>
      <c r="E272" s="423"/>
      <c r="F272" s="422" t="str">
        <f t="shared" ref="F272" si="820">IF(OR(F256=""),"",((F256-F224)/F224))</f>
        <v/>
      </c>
      <c r="G272" s="423"/>
      <c r="H272" s="433" t="str">
        <f t="shared" ref="H272" si="821">IF(OR(H256=""),"",((H256-H224)/H224))</f>
        <v/>
      </c>
      <c r="I272" s="433"/>
      <c r="J272" s="433" t="str">
        <f t="shared" ref="J272" si="822">IF(OR(J256=""),"",((J256-J224)/J224))</f>
        <v/>
      </c>
      <c r="K272" s="433"/>
      <c r="L272" s="433" t="str">
        <f t="shared" ref="L272" si="823">IF(OR(L256=""),"",((L256-L224)/L224))</f>
        <v/>
      </c>
      <c r="M272" s="433"/>
      <c r="N272" s="433" t="str">
        <f t="shared" ref="N272" si="824">IF(OR(N256=""),"",((N256-N224)/N224))</f>
        <v/>
      </c>
      <c r="O272" s="433"/>
      <c r="P272" s="433" t="str">
        <f t="shared" ref="P272" si="825">IF(OR(P256=""),"",((P256-P224)/P224))</f>
        <v/>
      </c>
      <c r="Q272" s="433"/>
      <c r="R272" s="433" t="str">
        <f t="shared" ref="R272" si="826">IF(OR(R256=""),"",((R256-R224)/R224))</f>
        <v/>
      </c>
      <c r="S272" s="433"/>
      <c r="T272" s="433" t="str">
        <f t="shared" ref="T272" si="827">IF(OR(T256=""),"",((T256-T224)/T224))</f>
        <v/>
      </c>
      <c r="U272" s="433"/>
      <c r="V272" s="433" t="str">
        <f t="shared" ref="V272" si="828">IF(OR(V256=""),"",((V256-V224)/V224))</f>
        <v/>
      </c>
      <c r="W272" s="433"/>
      <c r="X272" s="433" t="str">
        <f t="shared" ref="X272" si="829">IF(OR(X256=""),"",((X256-X224)/X224))</f>
        <v/>
      </c>
      <c r="Y272" s="433"/>
      <c r="Z272" s="433" t="str">
        <f t="shared" ref="Z272" si="830">IF(OR(Z256=""),"",((Z256-Z224)/Z224))</f>
        <v/>
      </c>
      <c r="AA272" s="433"/>
      <c r="AB272" s="433" t="str">
        <f t="shared" ref="AB272" si="831">IF(OR(AB256=""),"",((AB256-AB224)/AB224))</f>
        <v/>
      </c>
      <c r="AC272" s="433"/>
      <c r="AD272" s="433" t="str">
        <f t="shared" ref="AD272" si="832">IF(OR(AD256=""),"",((AD256-AD224)/AD224))</f>
        <v/>
      </c>
      <c r="AE272" s="433"/>
      <c r="AF272" s="433" t="str">
        <f t="shared" ref="AF272" si="833">IF(OR(AF256=""),"",((AF256-AF224)/AF224))</f>
        <v/>
      </c>
      <c r="AG272" s="433"/>
      <c r="AH272" s="433" t="str">
        <f t="shared" ref="AH272" si="834">IF(OR(AH256=""),"",((AH256-AH224)/AH224))</f>
        <v/>
      </c>
      <c r="AI272" s="433"/>
      <c r="AJ272" s="433" t="str">
        <f t="shared" ref="AJ272" si="835">IF(OR(AJ256=""),"",((AJ256-AJ224)/AJ224))</f>
        <v/>
      </c>
      <c r="AK272" s="433"/>
    </row>
    <row r="273" spans="1:40">
      <c r="A273" s="138" t="s">
        <v>53</v>
      </c>
      <c r="B273" s="424" t="str">
        <f t="shared" ref="B273" si="836">IF(OR(B257=""),"",((B257-B225)/B225))</f>
        <v/>
      </c>
      <c r="C273" s="425"/>
      <c r="D273" s="424" t="str">
        <f t="shared" ref="D273" si="837">IF(OR(D257=""),"",((D257-D225)/D225))</f>
        <v/>
      </c>
      <c r="E273" s="425"/>
      <c r="F273" s="424" t="str">
        <f t="shared" ref="F273" si="838">IF(OR(F257=""),"",((F257-F225)/F225))</f>
        <v/>
      </c>
      <c r="G273" s="425"/>
      <c r="H273" s="432" t="str">
        <f t="shared" ref="H273" si="839">IF(OR(H257=""),"",((H257-H225)/H225))</f>
        <v/>
      </c>
      <c r="I273" s="432"/>
      <c r="J273" s="432" t="str">
        <f t="shared" ref="J273" si="840">IF(OR(J257=""),"",((J257-J225)/J225))</f>
        <v/>
      </c>
      <c r="K273" s="432"/>
      <c r="L273" s="432" t="str">
        <f t="shared" ref="L273" si="841">IF(OR(L257=""),"",((L257-L225)/L225))</f>
        <v/>
      </c>
      <c r="M273" s="432"/>
      <c r="N273" s="432" t="str">
        <f t="shared" ref="N273" si="842">IF(OR(N257=""),"",((N257-N225)/N225))</f>
        <v/>
      </c>
      <c r="O273" s="432"/>
      <c r="P273" s="432" t="str">
        <f t="shared" ref="P273" si="843">IF(OR(P257=""),"",((P257-P225)/P225))</f>
        <v/>
      </c>
      <c r="Q273" s="432"/>
      <c r="R273" s="432" t="str">
        <f t="shared" ref="R273" si="844">IF(OR(R257=""),"",((R257-R225)/R225))</f>
        <v/>
      </c>
      <c r="S273" s="432"/>
      <c r="T273" s="432" t="str">
        <f t="shared" ref="T273" si="845">IF(OR(T257=""),"",((T257-T225)/T225))</f>
        <v/>
      </c>
      <c r="U273" s="432"/>
      <c r="V273" s="432" t="str">
        <f t="shared" ref="V273" si="846">IF(OR(V257=""),"",((V257-V225)/V225))</f>
        <v/>
      </c>
      <c r="W273" s="432"/>
      <c r="X273" s="432" t="str">
        <f t="shared" ref="X273" si="847">IF(OR(X257=""),"",((X257-X225)/X225))</f>
        <v/>
      </c>
      <c r="Y273" s="432"/>
      <c r="Z273" s="432" t="str">
        <f t="shared" ref="Z273" si="848">IF(OR(Z257=""),"",((Z257-Z225)/Z225))</f>
        <v/>
      </c>
      <c r="AA273" s="432"/>
      <c r="AB273" s="432" t="str">
        <f t="shared" ref="AB273" si="849">IF(OR(AB257=""),"",((AB257-AB225)/AB225))</f>
        <v/>
      </c>
      <c r="AC273" s="432"/>
      <c r="AD273" s="432" t="str">
        <f t="shared" ref="AD273" si="850">IF(OR(AD257=""),"",((AD257-AD225)/AD225))</f>
        <v/>
      </c>
      <c r="AE273" s="432"/>
      <c r="AF273" s="432" t="str">
        <f t="shared" ref="AF273" si="851">IF(OR(AF257=""),"",((AF257-AF225)/AF225))</f>
        <v/>
      </c>
      <c r="AG273" s="432"/>
      <c r="AH273" s="432" t="str">
        <f t="shared" ref="AH273" si="852">IF(OR(AH257=""),"",((AH257-AH225)/AH225))</f>
        <v/>
      </c>
      <c r="AI273" s="432"/>
      <c r="AJ273" s="432" t="str">
        <f t="shared" ref="AJ273" si="853">IF(OR(AJ257=""),"",((AJ257-AJ225)/AJ225))</f>
        <v/>
      </c>
      <c r="AK273" s="432"/>
    </row>
    <row r="274" spans="1:40" ht="17.399999999999999" thickBot="1">
      <c r="A274" s="133" t="s">
        <v>54</v>
      </c>
      <c r="B274" s="428" t="str">
        <f t="shared" ref="B274" si="854">IF(OR(B258=""),"",((B258-B226)/B226))</f>
        <v/>
      </c>
      <c r="C274" s="429"/>
      <c r="D274" s="428" t="str">
        <f t="shared" ref="D274" si="855">IF(OR(D258=""),"",((D258-D226)/D226))</f>
        <v/>
      </c>
      <c r="E274" s="429"/>
      <c r="F274" s="428" t="str">
        <f t="shared" ref="F274" si="856">IF(OR(F258=""),"",((F258-F226)/F226))</f>
        <v/>
      </c>
      <c r="G274" s="429"/>
      <c r="H274" s="433" t="str">
        <f t="shared" ref="H274" si="857">IF(OR(H258=""),"",((H258-H226)/H226))</f>
        <v/>
      </c>
      <c r="I274" s="433"/>
      <c r="J274" s="433" t="str">
        <f t="shared" ref="J274" si="858">IF(OR(J258=""),"",((J258-J226)/J226))</f>
        <v/>
      </c>
      <c r="K274" s="433"/>
      <c r="L274" s="433" t="str">
        <f t="shared" ref="L274" si="859">IF(OR(L258=""),"",((L258-L226)/L226))</f>
        <v/>
      </c>
      <c r="M274" s="433"/>
      <c r="N274" s="433" t="str">
        <f t="shared" ref="N274" si="860">IF(OR(N258=""),"",((N258-N226)/N226))</f>
        <v/>
      </c>
      <c r="O274" s="433"/>
      <c r="P274" s="433" t="str">
        <f t="shared" ref="P274" si="861">IF(OR(P258=""),"",((P258-P226)/P226))</f>
        <v/>
      </c>
      <c r="Q274" s="433"/>
      <c r="R274" s="433" t="str">
        <f t="shared" ref="R274" si="862">IF(OR(R258=""),"",((R258-R226)/R226))</f>
        <v/>
      </c>
      <c r="S274" s="433"/>
      <c r="T274" s="433" t="str">
        <f t="shared" ref="T274" si="863">IF(OR(T258=""),"",((T258-T226)/T226))</f>
        <v/>
      </c>
      <c r="U274" s="433"/>
      <c r="V274" s="433" t="str">
        <f t="shared" ref="V274" si="864">IF(OR(V258=""),"",((V258-V226)/V226))</f>
        <v/>
      </c>
      <c r="W274" s="433"/>
      <c r="X274" s="433" t="str">
        <f t="shared" ref="X274" si="865">IF(OR(X258=""),"",((X258-X226)/X226))</f>
        <v/>
      </c>
      <c r="Y274" s="433"/>
      <c r="Z274" s="433" t="str">
        <f t="shared" ref="Z274" si="866">IF(OR(Z258=""),"",((Z258-Z226)/Z226))</f>
        <v/>
      </c>
      <c r="AA274" s="433"/>
      <c r="AB274" s="433" t="str">
        <f t="shared" ref="AB274" si="867">IF(OR(AB258=""),"",((AB258-AB226)/AB226))</f>
        <v/>
      </c>
      <c r="AC274" s="433"/>
      <c r="AD274" s="433" t="str">
        <f t="shared" ref="AD274" si="868">IF(OR(AD258=""),"",((AD258-AD226)/AD226))</f>
        <v/>
      </c>
      <c r="AE274" s="433"/>
      <c r="AF274" s="433" t="str">
        <f t="shared" ref="AF274" si="869">IF(OR(AF258=""),"",((AF258-AF226)/AF226))</f>
        <v/>
      </c>
      <c r="AG274" s="433"/>
      <c r="AH274" s="433" t="str">
        <f t="shared" ref="AH274" si="870">IF(OR(AH258=""),"",((AH258-AH226)/AH226))</f>
        <v/>
      </c>
      <c r="AI274" s="433"/>
      <c r="AJ274" s="433" t="str">
        <f t="shared" ref="AJ274" si="871">IF(OR(AJ258=""),"",((AJ258-AJ226)/AJ226))</f>
        <v/>
      </c>
      <c r="AK274" s="433"/>
    </row>
    <row r="275" spans="1:40" ht="17.399999999999999" thickBot="1">
      <c r="A275" s="134" t="s">
        <v>120</v>
      </c>
      <c r="B275" s="430">
        <f>AVERAGE(B263:C274)</f>
        <v>6.0707425560107532E-2</v>
      </c>
      <c r="C275" s="431"/>
      <c r="D275" s="430">
        <f t="shared" ref="D275" si="872">AVERAGE(D263:E274)</f>
        <v>-6.4457875524996655E-2</v>
      </c>
      <c r="E275" s="431"/>
      <c r="F275" s="430">
        <f t="shared" ref="F275" si="873">AVERAGE(F263:G274)</f>
        <v>-4.889970426942828E-2</v>
      </c>
      <c r="G275" s="431"/>
      <c r="H275" s="430">
        <f t="shared" ref="H275" si="874">AVERAGE(H263:I274)</f>
        <v>4.7167082993123444E-2</v>
      </c>
      <c r="I275" s="431"/>
      <c r="J275" s="430">
        <f t="shared" ref="J275" si="875">AVERAGE(J263:K274)</f>
        <v>-6.4133830954764923E-2</v>
      </c>
      <c r="K275" s="431"/>
      <c r="L275" s="430">
        <f t="shared" ref="L275" si="876">AVERAGE(L263:M274)</f>
        <v>-5.4988961904180879E-2</v>
      </c>
      <c r="M275" s="431"/>
      <c r="N275" s="430">
        <f t="shared" ref="N275" si="877">AVERAGE(N263:O274)</f>
        <v>5.577560425530368E-2</v>
      </c>
      <c r="O275" s="431"/>
      <c r="P275" s="430">
        <f t="shared" ref="P275" si="878">AVERAGE(P263:Q274)</f>
        <v>-6.1826124451921906E-2</v>
      </c>
      <c r="Q275" s="431"/>
      <c r="R275" s="430">
        <f t="shared" ref="R275" si="879">AVERAGE(R263:S274)</f>
        <v>-5.63991504405413E-2</v>
      </c>
      <c r="S275" s="431"/>
      <c r="T275" s="430">
        <f t="shared" ref="T275" si="880">AVERAGE(T263:U274)</f>
        <v>8.1980365299825723E-3</v>
      </c>
      <c r="U275" s="431"/>
      <c r="V275" s="430">
        <f t="shared" ref="V275" si="881">AVERAGE(V263:W274)</f>
        <v>-3.676906814803102E-2</v>
      </c>
      <c r="W275" s="431"/>
      <c r="X275" s="430">
        <f t="shared" ref="X275" si="882">AVERAGE(X263:Y274)</f>
        <v>-3.5523639115808039E-2</v>
      </c>
      <c r="Y275" s="431"/>
      <c r="Z275" s="430">
        <f t="shared" ref="Z275" si="883">AVERAGE(Z263:AA274)</f>
        <v>5.48756219697554E-2</v>
      </c>
      <c r="AA275" s="431"/>
      <c r="AB275" s="430">
        <f t="shared" ref="AB275" si="884">AVERAGE(AB263:AC274)</f>
        <v>-6.8978948275084453E-2</v>
      </c>
      <c r="AC275" s="431"/>
      <c r="AD275" s="430">
        <f t="shared" ref="AD275" si="885">AVERAGE(AD263:AE274)</f>
        <v>-6.0621135106566616E-2</v>
      </c>
      <c r="AE275" s="431"/>
      <c r="AF275" s="430">
        <f t="shared" ref="AF275" si="886">AVERAGE(AF263:AG274)</f>
        <v>5.3844258335972707E-2</v>
      </c>
      <c r="AG275" s="431"/>
      <c r="AH275" s="430">
        <f t="shared" ref="AH275" si="887">AVERAGE(AH263:AI274)</f>
        <v>-6.0784552265647489E-2</v>
      </c>
      <c r="AI275" s="431"/>
      <c r="AJ275" s="430">
        <f t="shared" ref="AJ275" si="888">AVERAGE(AJ263:AK274)</f>
        <v>-5.2543251773887571E-2</v>
      </c>
      <c r="AK275" s="431"/>
    </row>
    <row r="276" spans="1:40" ht="17.399999999999999" thickBot="1">
      <c r="A276" s="136"/>
      <c r="B276" s="137"/>
      <c r="C276" s="137"/>
      <c r="D276" s="137"/>
      <c r="E276" s="137"/>
      <c r="F276" s="137"/>
      <c r="G276" s="136"/>
      <c r="H276" s="137"/>
      <c r="I276" s="136"/>
      <c r="J276" s="137"/>
      <c r="K276" s="136"/>
      <c r="L276" s="137"/>
      <c r="M276" s="137"/>
      <c r="N276" s="137"/>
      <c r="O276" s="136"/>
      <c r="P276" s="137"/>
      <c r="Q276" s="136"/>
      <c r="R276" s="137"/>
      <c r="S276" s="136"/>
      <c r="T276" s="137"/>
      <c r="U276" s="136"/>
      <c r="V276" s="137"/>
      <c r="W276" s="136"/>
      <c r="X276" s="137"/>
      <c r="Y276" s="136"/>
      <c r="Z276" s="137"/>
      <c r="AA276" s="136"/>
      <c r="AB276" s="137"/>
      <c r="AC276" s="136"/>
      <c r="AD276" s="129"/>
      <c r="AE276" s="136"/>
      <c r="AF276" s="137"/>
      <c r="AG276" s="136"/>
      <c r="AH276" s="135"/>
      <c r="AI276" s="136"/>
      <c r="AJ276" s="137"/>
      <c r="AK276" s="136"/>
    </row>
    <row r="277" spans="1:40" ht="17.399999999999999" thickBot="1">
      <c r="A277" s="418" t="s">
        <v>99</v>
      </c>
      <c r="B277" s="309" t="s">
        <v>0</v>
      </c>
      <c r="C277" s="336"/>
      <c r="D277" s="336"/>
      <c r="E277" s="336"/>
      <c r="F277" s="336"/>
      <c r="G277" s="310"/>
      <c r="H277" s="307" t="s">
        <v>1</v>
      </c>
      <c r="I277" s="307"/>
      <c r="J277" s="307"/>
      <c r="K277" s="307"/>
      <c r="L277" s="307"/>
      <c r="M277" s="307"/>
      <c r="N277" s="307" t="s">
        <v>2</v>
      </c>
      <c r="O277" s="307"/>
      <c r="P277" s="307"/>
      <c r="Q277" s="307"/>
      <c r="R277" s="307"/>
      <c r="S277" s="307"/>
      <c r="T277" s="307" t="s">
        <v>3</v>
      </c>
      <c r="U277" s="307"/>
      <c r="V277" s="307"/>
      <c r="W277" s="307"/>
      <c r="X277" s="307"/>
      <c r="Y277" s="307"/>
      <c r="Z277" s="307" t="s">
        <v>4</v>
      </c>
      <c r="AA277" s="307"/>
      <c r="AB277" s="307"/>
      <c r="AC277" s="307"/>
      <c r="AD277" s="307"/>
      <c r="AE277" s="307"/>
      <c r="AF277" s="307" t="s">
        <v>5</v>
      </c>
      <c r="AG277" s="307"/>
      <c r="AH277" s="307"/>
      <c r="AI277" s="307"/>
      <c r="AJ277" s="307"/>
      <c r="AK277" s="307"/>
    </row>
    <row r="278" spans="1:40" ht="17.399999999999999" thickBot="1">
      <c r="A278" s="419"/>
      <c r="B278" s="337" t="s">
        <v>6</v>
      </c>
      <c r="C278" s="338"/>
      <c r="D278" s="337" t="s">
        <v>7</v>
      </c>
      <c r="E278" s="338"/>
      <c r="F278" s="337" t="s">
        <v>8</v>
      </c>
      <c r="G278" s="338"/>
      <c r="H278" s="339" t="s">
        <v>9</v>
      </c>
      <c r="I278" s="339"/>
      <c r="J278" s="339" t="s">
        <v>7</v>
      </c>
      <c r="K278" s="339"/>
      <c r="L278" s="339" t="s">
        <v>8</v>
      </c>
      <c r="M278" s="339"/>
      <c r="N278" s="339" t="s">
        <v>9</v>
      </c>
      <c r="O278" s="339"/>
      <c r="P278" s="339" t="s">
        <v>7</v>
      </c>
      <c r="Q278" s="339"/>
      <c r="R278" s="339" t="s">
        <v>8</v>
      </c>
      <c r="S278" s="339"/>
      <c r="T278" s="339" t="s">
        <v>9</v>
      </c>
      <c r="U278" s="339"/>
      <c r="V278" s="339" t="s">
        <v>7</v>
      </c>
      <c r="W278" s="339"/>
      <c r="X278" s="339" t="s">
        <v>8</v>
      </c>
      <c r="Y278" s="339"/>
      <c r="Z278" s="339" t="s">
        <v>9</v>
      </c>
      <c r="AA278" s="339"/>
      <c r="AB278" s="339" t="s">
        <v>7</v>
      </c>
      <c r="AC278" s="339"/>
      <c r="AD278" s="339" t="s">
        <v>8</v>
      </c>
      <c r="AE278" s="339"/>
      <c r="AF278" s="339" t="s">
        <v>9</v>
      </c>
      <c r="AG278" s="339"/>
      <c r="AH278" s="339" t="s">
        <v>7</v>
      </c>
      <c r="AI278" s="339"/>
      <c r="AJ278" s="339" t="s">
        <v>8</v>
      </c>
      <c r="AK278" s="339"/>
    </row>
    <row r="279" spans="1:40">
      <c r="A279" s="132" t="s">
        <v>43</v>
      </c>
      <c r="B279" s="420">
        <f>IF(OR(B247=""),"",((B247-B231)/B231))</f>
        <v>0.11247098342298424</v>
      </c>
      <c r="C279" s="421"/>
      <c r="D279" s="420">
        <f t="shared" ref="D279" si="889">IF(OR(D247=""),"",((D247-D231)/D231))</f>
        <v>7.2585976991611359E-2</v>
      </c>
      <c r="E279" s="421"/>
      <c r="F279" s="420">
        <f t="shared" ref="F279" si="890">IF(OR(F247=""),"",((F247-F231)/F231))</f>
        <v>7.7440019749301592E-2</v>
      </c>
      <c r="G279" s="421"/>
      <c r="H279" s="432">
        <f t="shared" ref="H279" si="891">IF(OR(H247=""),"",((H247-H231)/H231))</f>
        <v>9.7095961626908062E-2</v>
      </c>
      <c r="I279" s="432"/>
      <c r="J279" s="432">
        <f t="shared" ref="J279" si="892">IF(OR(J247=""),"",((J247-J231)/J231))</f>
        <v>8.3983416484392628E-2</v>
      </c>
      <c r="K279" s="432"/>
      <c r="L279" s="432">
        <f t="shared" ref="L279" si="893">IF(OR(L247=""),"",((L247-L231)/L231))</f>
        <v>8.5960344521929161E-2</v>
      </c>
      <c r="M279" s="432"/>
      <c r="N279" s="432">
        <f t="shared" ref="N279" si="894">IF(OR(N247=""),"",((N247-N231)/N231))</f>
        <v>0.12539429844472122</v>
      </c>
      <c r="O279" s="432"/>
      <c r="P279" s="432">
        <f t="shared" ref="P279" si="895">IF(OR(P247=""),"",((P247-P231)/P231))</f>
        <v>8.0836735397589871E-2</v>
      </c>
      <c r="Q279" s="432"/>
      <c r="R279" s="432">
        <f t="shared" ref="R279" si="896">IF(OR(R247=""),"",((R247-R231)/R231))</f>
        <v>8.2969107647688001E-2</v>
      </c>
      <c r="S279" s="432"/>
      <c r="T279" s="432">
        <f t="shared" ref="T279" si="897">IF(OR(T247=""),"",((T247-T231)/T231))</f>
        <v>7.7356794702134649E-2</v>
      </c>
      <c r="U279" s="432"/>
      <c r="V279" s="432">
        <f t="shared" ref="V279" si="898">IF(OR(V247=""),"",((V247-V231)/V231))</f>
        <v>0.11092830369589365</v>
      </c>
      <c r="W279" s="432"/>
      <c r="X279" s="432">
        <f t="shared" ref="X279" si="899">IF(OR(X247=""),"",((X247-X231)/X231))</f>
        <v>0.10833888265010388</v>
      </c>
      <c r="Y279" s="432"/>
      <c r="Z279" s="432">
        <f t="shared" ref="Z279" si="900">IF(OR(Z247=""),"",((Z247-Z231)/Z231))</f>
        <v>0.12549231228751315</v>
      </c>
      <c r="AA279" s="432"/>
      <c r="AB279" s="432">
        <f t="shared" ref="AB279" si="901">IF(OR(AB247=""),"",((AB247-AB231)/AB231))</f>
        <v>9.8944504974747716E-2</v>
      </c>
      <c r="AC279" s="432"/>
      <c r="AD279" s="432">
        <f t="shared" ref="AD279" si="902">IF(OR(AD247=""),"",((AD247-AD231)/AD231))</f>
        <v>0.10186509274364614</v>
      </c>
      <c r="AE279" s="432"/>
      <c r="AF279" s="432">
        <f t="shared" ref="AF279" si="903">IF(OR(AF247=""),"",((AF247-AF231)/AF231))</f>
        <v>0.11219480354633664</v>
      </c>
      <c r="AG279" s="432"/>
      <c r="AH279" s="432">
        <f t="shared" ref="AH279" si="904">IF(OR(AH247=""),"",((AH247-AH231)/AH231))</f>
        <v>8.5606270633113171E-2</v>
      </c>
      <c r="AI279" s="432"/>
      <c r="AJ279" s="432">
        <f t="shared" ref="AJ279" si="905">IF(OR(AJ247=""),"",((AJ247-AJ231)/AJ231))</f>
        <v>8.7536519859903336E-2</v>
      </c>
      <c r="AK279" s="432"/>
    </row>
    <row r="280" spans="1:40">
      <c r="A280" s="133" t="s">
        <v>44</v>
      </c>
      <c r="B280" s="422">
        <f>IF(OR(B248=""),"",((B248-B232)/B232))</f>
        <v>8.6296170009279527E-2</v>
      </c>
      <c r="C280" s="423"/>
      <c r="D280" s="422">
        <f t="shared" ref="D280" si="906">IF(OR(D248=""),"",((D248-D232)/D232))</f>
        <v>3.2377284788812632E-2</v>
      </c>
      <c r="E280" s="423"/>
      <c r="F280" s="422">
        <f t="shared" ref="F280" si="907">IF(OR(F248=""),"",((F248-F232)/F232))</f>
        <v>3.808502096212904E-2</v>
      </c>
      <c r="G280" s="423"/>
      <c r="H280" s="433">
        <f t="shared" ref="H280" si="908">IF(OR(H248=""),"",((H248-H232)/H232))</f>
        <v>9.2128945127473535E-2</v>
      </c>
      <c r="I280" s="433"/>
      <c r="J280" s="433">
        <f t="shared" ref="J280" si="909">IF(OR(J248=""),"",((J248-J232)/J232))</f>
        <v>5.0043237471185616E-2</v>
      </c>
      <c r="K280" s="433"/>
      <c r="L280" s="433">
        <f t="shared" ref="L280" si="910">IF(OR(L248=""),"",((L248-L232)/L232))</f>
        <v>5.4026887983746323E-2</v>
      </c>
      <c r="M280" s="433"/>
      <c r="N280" s="433">
        <f t="shared" ref="N280" si="911">IF(OR(N248=""),"",((N248-N232)/N232))</f>
        <v>0.11908720284405505</v>
      </c>
      <c r="O280" s="433"/>
      <c r="P280" s="433">
        <f t="shared" ref="P280" si="912">IF(OR(P248=""),"",((P248-P232)/P232))</f>
        <v>5.0553517244264747E-2</v>
      </c>
      <c r="Q280" s="433"/>
      <c r="R280" s="433">
        <f t="shared" ref="R280:AJ281" si="913">IF(OR(R248=""),"",((R248-R232)/R232))</f>
        <v>5.3855611604893328E-2</v>
      </c>
      <c r="S280" s="433"/>
      <c r="T280" s="433">
        <f t="shared" ref="T280" si="914">IF(OR(T248=""),"",((T248-T232)/T232))</f>
        <v>6.1365977482570243E-2</v>
      </c>
      <c r="U280" s="433"/>
      <c r="V280" s="433">
        <f t="shared" ref="V280" si="915">IF(OR(V248=""),"",((V248-V232)/V232))</f>
        <v>7.5108296920599171E-2</v>
      </c>
      <c r="W280" s="433"/>
      <c r="X280" s="433">
        <f t="shared" ref="X280" si="916">IF(OR(X248=""),"",((X248-X232)/X232))</f>
        <v>7.3603470762497014E-2</v>
      </c>
      <c r="Y280" s="433"/>
      <c r="Z280" s="433">
        <f t="shared" ref="Z280" si="917">IF(OR(Z248=""),"",((Z248-Z232)/Z232))</f>
        <v>8.4705537459495744E-2</v>
      </c>
      <c r="AA280" s="433"/>
      <c r="AB280" s="433">
        <f t="shared" ref="AB280" si="918">IF(OR(AB248=""),"",((AB248-AB232)/AB232))</f>
        <v>3.8899030076878789E-2</v>
      </c>
      <c r="AC280" s="433"/>
      <c r="AD280" s="433">
        <f t="shared" ref="AD280" si="919">IF(OR(AD248=""),"",((AD248-AD232)/AD232))</f>
        <v>4.2844425625644847E-2</v>
      </c>
      <c r="AE280" s="433"/>
      <c r="AF280" s="433">
        <f t="shared" ref="AF280" si="920">IF(OR(AF248=""),"",((AF248-AF232)/AF232))</f>
        <v>9.3342049858360518E-2</v>
      </c>
      <c r="AG280" s="433"/>
      <c r="AH280" s="433">
        <f t="shared" ref="AH280" si="921">IF(OR(AH248=""),"",((AH248-AH232)/AH232))</f>
        <v>4.7961736571721515E-2</v>
      </c>
      <c r="AI280" s="433"/>
      <c r="AJ280" s="433">
        <f t="shared" ref="AJ280" si="922">IF(OR(AJ248=""),"",((AJ248-AJ232)/AJ232))</f>
        <v>5.1073143660088326E-2</v>
      </c>
      <c r="AK280" s="433"/>
    </row>
    <row r="281" spans="1:40">
      <c r="A281" s="132" t="s">
        <v>45</v>
      </c>
      <c r="B281" s="424">
        <f t="shared" ref="B281:P282" si="923">IF(OR(B249=""),"",((B249-B233)/B233))</f>
        <v>8.3663212680439858E-2</v>
      </c>
      <c r="C281" s="425"/>
      <c r="D281" s="424">
        <f t="shared" si="923"/>
        <v>1.6635891946884293E-2</v>
      </c>
      <c r="E281" s="425"/>
      <c r="F281" s="424">
        <f t="shared" si="923"/>
        <v>2.4972151298621181E-2</v>
      </c>
      <c r="G281" s="425"/>
      <c r="H281" s="432">
        <f t="shared" si="923"/>
        <v>8.10121704538493E-2</v>
      </c>
      <c r="I281" s="432"/>
      <c r="J281" s="432">
        <f t="shared" si="923"/>
        <v>2.8533565376900862E-2</v>
      </c>
      <c r="K281" s="432"/>
      <c r="L281" s="432">
        <f t="shared" si="923"/>
        <v>3.3938690347957025E-2</v>
      </c>
      <c r="M281" s="432"/>
      <c r="N281" s="432">
        <f t="shared" si="923"/>
        <v>9.0861918196565292E-2</v>
      </c>
      <c r="O281" s="432"/>
      <c r="P281" s="432">
        <f t="shared" si="923"/>
        <v>2.6264709483967877E-2</v>
      </c>
      <c r="Q281" s="432"/>
      <c r="R281" s="432">
        <f t="shared" si="913"/>
        <v>3.0026384720882138E-2</v>
      </c>
      <c r="S281" s="432"/>
      <c r="T281" s="432">
        <f t="shared" si="913"/>
        <v>5.0871519463647645E-2</v>
      </c>
      <c r="U281" s="432"/>
      <c r="V281" s="432">
        <f t="shared" si="913"/>
        <v>6.0249828200022081E-2</v>
      </c>
      <c r="W281" s="432"/>
      <c r="X281" s="432">
        <f t="shared" si="913"/>
        <v>5.8904662119714644E-2</v>
      </c>
      <c r="Y281" s="432"/>
      <c r="Z281" s="432">
        <f t="shared" si="913"/>
        <v>8.468205720770744E-2</v>
      </c>
      <c r="AA281" s="432"/>
      <c r="AB281" s="432">
        <f t="shared" si="913"/>
        <v>2.8021177415250943E-2</v>
      </c>
      <c r="AC281" s="432"/>
      <c r="AD281" s="432">
        <f t="shared" si="913"/>
        <v>3.2822722390236175E-2</v>
      </c>
      <c r="AE281" s="432"/>
      <c r="AF281" s="432">
        <f t="shared" si="913"/>
        <v>8.3864469792566718E-2</v>
      </c>
      <c r="AG281" s="432"/>
      <c r="AH281" s="432">
        <f t="shared" si="913"/>
        <v>2.8893446652647117E-2</v>
      </c>
      <c r="AI281" s="432"/>
      <c r="AJ281" s="432">
        <f t="shared" si="913"/>
        <v>3.3253350330759469E-2</v>
      </c>
      <c r="AK281" s="432"/>
    </row>
    <row r="282" spans="1:40">
      <c r="A282" s="133" t="s">
        <v>46</v>
      </c>
      <c r="B282" s="422" t="str">
        <f t="shared" si="923"/>
        <v/>
      </c>
      <c r="C282" s="423"/>
      <c r="D282" s="422" t="str">
        <f t="shared" ref="D282:AJ282" si="924">IF(OR(D250=""),"",((D250-D234)/D234))</f>
        <v/>
      </c>
      <c r="E282" s="423"/>
      <c r="F282" s="422" t="str">
        <f t="shared" si="924"/>
        <v/>
      </c>
      <c r="G282" s="423"/>
      <c r="H282" s="433" t="str">
        <f t="shared" si="924"/>
        <v/>
      </c>
      <c r="I282" s="433"/>
      <c r="J282" s="433" t="str">
        <f t="shared" si="924"/>
        <v/>
      </c>
      <c r="K282" s="433"/>
      <c r="L282" s="433" t="str">
        <f t="shared" si="924"/>
        <v/>
      </c>
      <c r="M282" s="433"/>
      <c r="N282" s="433" t="str">
        <f t="shared" si="924"/>
        <v/>
      </c>
      <c r="O282" s="433"/>
      <c r="P282" s="433" t="str">
        <f t="shared" si="924"/>
        <v/>
      </c>
      <c r="Q282" s="433"/>
      <c r="R282" s="433" t="str">
        <f t="shared" si="924"/>
        <v/>
      </c>
      <c r="S282" s="433"/>
      <c r="T282" s="433" t="str">
        <f t="shared" si="924"/>
        <v/>
      </c>
      <c r="U282" s="433"/>
      <c r="V282" s="433" t="str">
        <f t="shared" si="924"/>
        <v/>
      </c>
      <c r="W282" s="433"/>
      <c r="X282" s="433" t="str">
        <f t="shared" si="924"/>
        <v/>
      </c>
      <c r="Y282" s="433"/>
      <c r="Z282" s="433" t="str">
        <f t="shared" si="924"/>
        <v/>
      </c>
      <c r="AA282" s="433"/>
      <c r="AB282" s="433" t="str">
        <f t="shared" si="924"/>
        <v/>
      </c>
      <c r="AC282" s="433"/>
      <c r="AD282" s="433" t="str">
        <f t="shared" si="924"/>
        <v/>
      </c>
      <c r="AE282" s="433"/>
      <c r="AF282" s="433" t="str">
        <f t="shared" si="924"/>
        <v/>
      </c>
      <c r="AG282" s="433"/>
      <c r="AH282" s="433" t="str">
        <f t="shared" si="924"/>
        <v/>
      </c>
      <c r="AI282" s="433"/>
      <c r="AJ282" s="433" t="str">
        <f t="shared" si="924"/>
        <v/>
      </c>
      <c r="AK282" s="433"/>
    </row>
    <row r="283" spans="1:40">
      <c r="A283" s="132" t="s">
        <v>47</v>
      </c>
      <c r="B283" s="424" t="str">
        <f t="shared" ref="B283" si="925">IF(OR(B251=""),"",((B251-B235)/B235))</f>
        <v/>
      </c>
      <c r="C283" s="425"/>
      <c r="D283" s="424" t="str">
        <f t="shared" ref="D283" si="926">IF(OR(D251=""),"",((D251-D235)/D235))</f>
        <v/>
      </c>
      <c r="E283" s="425"/>
      <c r="F283" s="424" t="str">
        <f t="shared" ref="F283" si="927">IF(OR(F251=""),"",((F251-F235)/F235))</f>
        <v/>
      </c>
      <c r="G283" s="425"/>
      <c r="H283" s="432" t="str">
        <f t="shared" ref="H283" si="928">IF(OR(H251=""),"",((H251-H235)/H235))</f>
        <v/>
      </c>
      <c r="I283" s="432"/>
      <c r="J283" s="432" t="str">
        <f t="shared" ref="J283" si="929">IF(OR(J251=""),"",((J251-J235)/J235))</f>
        <v/>
      </c>
      <c r="K283" s="432"/>
      <c r="L283" s="432" t="str">
        <f t="shared" ref="L283" si="930">IF(OR(L251=""),"",((L251-L235)/L235))</f>
        <v/>
      </c>
      <c r="M283" s="432"/>
      <c r="N283" s="432" t="str">
        <f t="shared" ref="N283" si="931">IF(OR(N251=""),"",((N251-N235)/N235))</f>
        <v/>
      </c>
      <c r="O283" s="432"/>
      <c r="P283" s="432" t="str">
        <f t="shared" ref="P283" si="932">IF(OR(P251=""),"",((P251-P235)/P235))</f>
        <v/>
      </c>
      <c r="Q283" s="432"/>
      <c r="R283" s="432" t="str">
        <f t="shared" ref="R283" si="933">IF(OR(R251=""),"",((R251-R235)/R235))</f>
        <v/>
      </c>
      <c r="S283" s="432"/>
      <c r="T283" s="432" t="str">
        <f t="shared" ref="T283" si="934">IF(OR(T251=""),"",((T251-T235)/T235))</f>
        <v/>
      </c>
      <c r="U283" s="432"/>
      <c r="V283" s="432" t="str">
        <f t="shared" ref="V283" si="935">IF(OR(V251=""),"",((V251-V235)/V235))</f>
        <v/>
      </c>
      <c r="W283" s="432"/>
      <c r="X283" s="432" t="str">
        <f t="shared" ref="X283" si="936">IF(OR(X251=""),"",((X251-X235)/X235))</f>
        <v/>
      </c>
      <c r="Y283" s="432"/>
      <c r="Z283" s="432" t="str">
        <f t="shared" ref="Z283" si="937">IF(OR(Z251=""),"",((Z251-Z235)/Z235))</f>
        <v/>
      </c>
      <c r="AA283" s="432"/>
      <c r="AB283" s="432" t="str">
        <f t="shared" ref="AB283" si="938">IF(OR(AB251=""),"",((AB251-AB235)/AB235))</f>
        <v/>
      </c>
      <c r="AC283" s="432"/>
      <c r="AD283" s="432" t="str">
        <f t="shared" ref="AD283" si="939">IF(OR(AD251=""),"",((AD251-AD235)/AD235))</f>
        <v/>
      </c>
      <c r="AE283" s="432"/>
      <c r="AF283" s="432" t="str">
        <f t="shared" ref="AF283" si="940">IF(OR(AF251=""),"",((AF251-AF235)/AF235))</f>
        <v/>
      </c>
      <c r="AG283" s="432"/>
      <c r="AH283" s="432" t="str">
        <f t="shared" ref="AH283" si="941">IF(OR(AH251=""),"",((AH251-AH235)/AH235))</f>
        <v/>
      </c>
      <c r="AI283" s="432"/>
      <c r="AJ283" s="432" t="str">
        <f t="shared" ref="AJ283" si="942">IF(OR(AJ251=""),"",((AJ251-AJ235)/AJ235))</f>
        <v/>
      </c>
      <c r="AK283" s="432"/>
    </row>
    <row r="284" spans="1:40">
      <c r="A284" s="133" t="s">
        <v>48</v>
      </c>
      <c r="B284" s="422" t="str">
        <f t="shared" ref="B284" si="943">IF(OR(B252=""),"",((B252-B236)/B236))</f>
        <v/>
      </c>
      <c r="C284" s="423"/>
      <c r="D284" s="422" t="str">
        <f t="shared" ref="D284" si="944">IF(OR(D252=""),"",((D252-D236)/D236))</f>
        <v/>
      </c>
      <c r="E284" s="423"/>
      <c r="F284" s="422" t="str">
        <f t="shared" ref="F284" si="945">IF(OR(F252=""),"",((F252-F236)/F236))</f>
        <v/>
      </c>
      <c r="G284" s="423"/>
      <c r="H284" s="433" t="str">
        <f t="shared" ref="H284" si="946">IF(OR(H252=""),"",((H252-H236)/H236))</f>
        <v/>
      </c>
      <c r="I284" s="433"/>
      <c r="J284" s="433" t="str">
        <f t="shared" ref="J284" si="947">IF(OR(J252=""),"",((J252-J236)/J236))</f>
        <v/>
      </c>
      <c r="K284" s="433"/>
      <c r="L284" s="433" t="str">
        <f t="shared" ref="L284" si="948">IF(OR(L252=""),"",((L252-L236)/L236))</f>
        <v/>
      </c>
      <c r="M284" s="433"/>
      <c r="N284" s="433" t="str">
        <f t="shared" ref="N284" si="949">IF(OR(N252=""),"",((N252-N236)/N236))</f>
        <v/>
      </c>
      <c r="O284" s="433"/>
      <c r="P284" s="433" t="str">
        <f t="shared" ref="P284" si="950">IF(OR(P252=""),"",((P252-P236)/P236))</f>
        <v/>
      </c>
      <c r="Q284" s="433"/>
      <c r="R284" s="433" t="str">
        <f t="shared" ref="R284" si="951">IF(OR(R252=""),"",((R252-R236)/R236))</f>
        <v/>
      </c>
      <c r="S284" s="433"/>
      <c r="T284" s="433" t="str">
        <f t="shared" ref="T284" si="952">IF(OR(T252=""),"",((T252-T236)/T236))</f>
        <v/>
      </c>
      <c r="U284" s="433"/>
      <c r="V284" s="433" t="str">
        <f t="shared" ref="V284" si="953">IF(OR(V252=""),"",((V252-V236)/V236))</f>
        <v/>
      </c>
      <c r="W284" s="433"/>
      <c r="X284" s="433" t="str">
        <f t="shared" ref="X284" si="954">IF(OR(X252=""),"",((X252-X236)/X236))</f>
        <v/>
      </c>
      <c r="Y284" s="433"/>
      <c r="Z284" s="433" t="str">
        <f t="shared" ref="Z284" si="955">IF(OR(Z252=""),"",((Z252-Z236)/Z236))</f>
        <v/>
      </c>
      <c r="AA284" s="433"/>
      <c r="AB284" s="433" t="str">
        <f t="shared" ref="AB284" si="956">IF(OR(AB252=""),"",((AB252-AB236)/AB236))</f>
        <v/>
      </c>
      <c r="AC284" s="433"/>
      <c r="AD284" s="433" t="str">
        <f t="shared" ref="AD284" si="957">IF(OR(AD252=""),"",((AD252-AD236)/AD236))</f>
        <v/>
      </c>
      <c r="AE284" s="433"/>
      <c r="AF284" s="433" t="str">
        <f t="shared" ref="AF284" si="958">IF(OR(AF252=""),"",((AF252-AF236)/AF236))</f>
        <v/>
      </c>
      <c r="AG284" s="433"/>
      <c r="AH284" s="433" t="str">
        <f t="shared" ref="AH284" si="959">IF(OR(AH252=""),"",((AH252-AH236)/AH236))</f>
        <v/>
      </c>
      <c r="AI284" s="433"/>
      <c r="AJ284" s="433" t="str">
        <f t="shared" ref="AJ284" si="960">IF(OR(AJ252=""),"",((AJ252-AJ236)/AJ236))</f>
        <v/>
      </c>
      <c r="AK284" s="433"/>
    </row>
    <row r="285" spans="1:40">
      <c r="A285" s="132" t="s">
        <v>49</v>
      </c>
      <c r="B285" s="424" t="str">
        <f t="shared" ref="B285" si="961">IF(OR(B253=""),"",((B253-B237)/B237))</f>
        <v/>
      </c>
      <c r="C285" s="425"/>
      <c r="D285" s="424" t="str">
        <f t="shared" ref="D285" si="962">IF(OR(D253=""),"",((D253-D237)/D237))</f>
        <v/>
      </c>
      <c r="E285" s="425"/>
      <c r="F285" s="424" t="str">
        <f t="shared" ref="F285" si="963">IF(OR(F253=""),"",((F253-F237)/F237))</f>
        <v/>
      </c>
      <c r="G285" s="425"/>
      <c r="H285" s="432" t="str">
        <f t="shared" ref="H285" si="964">IF(OR(H253=""),"",((H253-H237)/H237))</f>
        <v/>
      </c>
      <c r="I285" s="432"/>
      <c r="J285" s="432" t="str">
        <f t="shared" ref="J285" si="965">IF(OR(J253=""),"",((J253-J237)/J237))</f>
        <v/>
      </c>
      <c r="K285" s="432"/>
      <c r="L285" s="432" t="str">
        <f t="shared" ref="L285" si="966">IF(OR(L253=""),"",((L253-L237)/L237))</f>
        <v/>
      </c>
      <c r="M285" s="432"/>
      <c r="N285" s="432" t="str">
        <f t="shared" ref="N285" si="967">IF(OR(N253=""),"",((N253-N237)/N237))</f>
        <v/>
      </c>
      <c r="O285" s="432"/>
      <c r="P285" s="432" t="str">
        <f t="shared" ref="P285" si="968">IF(OR(P253=""),"",((P253-P237)/P237))</f>
        <v/>
      </c>
      <c r="Q285" s="432"/>
      <c r="R285" s="432" t="str">
        <f t="shared" ref="R285" si="969">IF(OR(R253=""),"",((R253-R237)/R237))</f>
        <v/>
      </c>
      <c r="S285" s="432"/>
      <c r="T285" s="432" t="str">
        <f t="shared" ref="T285" si="970">IF(OR(T253=""),"",((T253-T237)/T237))</f>
        <v/>
      </c>
      <c r="U285" s="432"/>
      <c r="V285" s="432" t="str">
        <f t="shared" ref="V285" si="971">IF(OR(V253=""),"",((V253-V237)/V237))</f>
        <v/>
      </c>
      <c r="W285" s="432"/>
      <c r="X285" s="432" t="str">
        <f t="shared" ref="X285" si="972">IF(OR(X253=""),"",((X253-X237)/X237))</f>
        <v/>
      </c>
      <c r="Y285" s="432"/>
      <c r="Z285" s="432" t="str">
        <f t="shared" ref="Z285" si="973">IF(OR(Z253=""),"",((Z253-Z237)/Z237))</f>
        <v/>
      </c>
      <c r="AA285" s="432"/>
      <c r="AB285" s="432" t="str">
        <f t="shared" ref="AB285" si="974">IF(OR(AB253=""),"",((AB253-AB237)/AB237))</f>
        <v/>
      </c>
      <c r="AC285" s="432"/>
      <c r="AD285" s="432" t="str">
        <f t="shared" ref="AD285" si="975">IF(OR(AD253=""),"",((AD253-AD237)/AD237))</f>
        <v/>
      </c>
      <c r="AE285" s="432"/>
      <c r="AF285" s="432" t="str">
        <f t="shared" ref="AF285" si="976">IF(OR(AF253=""),"",((AF253-AF237)/AF237))</f>
        <v/>
      </c>
      <c r="AG285" s="432"/>
      <c r="AH285" s="432" t="str">
        <f t="shared" ref="AH285" si="977">IF(OR(AH253=""),"",((AH253-AH237)/AH237))</f>
        <v/>
      </c>
      <c r="AI285" s="432"/>
      <c r="AJ285" s="432" t="str">
        <f t="shared" ref="AJ285" si="978">IF(OR(AJ253=""),"",((AJ253-AJ237)/AJ237))</f>
        <v/>
      </c>
      <c r="AK285" s="432"/>
    </row>
    <row r="286" spans="1:40">
      <c r="A286" s="133" t="s">
        <v>50</v>
      </c>
      <c r="B286" s="422" t="str">
        <f t="shared" ref="B286" si="979">IF(OR(B254=""),"",((B254-B238)/B238))</f>
        <v/>
      </c>
      <c r="C286" s="423"/>
      <c r="D286" s="422" t="str">
        <f t="shared" ref="D286" si="980">IF(OR(D254=""),"",((D254-D238)/D238))</f>
        <v/>
      </c>
      <c r="E286" s="423"/>
      <c r="F286" s="422" t="str">
        <f t="shared" ref="F286" si="981">IF(OR(F254=""),"",((F254-F238)/F238))</f>
        <v/>
      </c>
      <c r="G286" s="423"/>
      <c r="H286" s="433" t="str">
        <f t="shared" ref="H286" si="982">IF(OR(H254=""),"",((H254-H238)/H238))</f>
        <v/>
      </c>
      <c r="I286" s="433"/>
      <c r="J286" s="433" t="str">
        <f t="shared" ref="J286" si="983">IF(OR(J254=""),"",((J254-J238)/J238))</f>
        <v/>
      </c>
      <c r="K286" s="433"/>
      <c r="L286" s="433" t="str">
        <f t="shared" ref="L286" si="984">IF(OR(L254=""),"",((L254-L238)/L238))</f>
        <v/>
      </c>
      <c r="M286" s="433"/>
      <c r="N286" s="433" t="str">
        <f t="shared" ref="N286" si="985">IF(OR(N254=""),"",((N254-N238)/N238))</f>
        <v/>
      </c>
      <c r="O286" s="433"/>
      <c r="P286" s="433" t="str">
        <f t="shared" ref="P286" si="986">IF(OR(P254=""),"",((P254-P238)/P238))</f>
        <v/>
      </c>
      <c r="Q286" s="433"/>
      <c r="R286" s="433" t="str">
        <f t="shared" ref="R286" si="987">IF(OR(R254=""),"",((R254-R238)/R238))</f>
        <v/>
      </c>
      <c r="S286" s="433"/>
      <c r="T286" s="433" t="str">
        <f t="shared" ref="T286" si="988">IF(OR(T254=""),"",((T254-T238)/T238))</f>
        <v/>
      </c>
      <c r="U286" s="433"/>
      <c r="V286" s="433" t="str">
        <f t="shared" ref="V286" si="989">IF(OR(V254=""),"",((V254-V238)/V238))</f>
        <v/>
      </c>
      <c r="W286" s="433"/>
      <c r="X286" s="433" t="str">
        <f t="shared" ref="X286" si="990">IF(OR(X254=""),"",((X254-X238)/X238))</f>
        <v/>
      </c>
      <c r="Y286" s="433"/>
      <c r="Z286" s="433" t="str">
        <f t="shared" ref="Z286" si="991">IF(OR(Z254=""),"",((Z254-Z238)/Z238))</f>
        <v/>
      </c>
      <c r="AA286" s="433"/>
      <c r="AB286" s="433" t="str">
        <f t="shared" ref="AB286" si="992">IF(OR(AB254=""),"",((AB254-AB238)/AB238))</f>
        <v/>
      </c>
      <c r="AC286" s="433"/>
      <c r="AD286" s="433" t="str">
        <f t="shared" ref="AD286" si="993">IF(OR(AD254=""),"",((AD254-AD238)/AD238))</f>
        <v/>
      </c>
      <c r="AE286" s="433"/>
      <c r="AF286" s="433" t="str">
        <f t="shared" ref="AF286" si="994">IF(OR(AF254=""),"",((AF254-AF238)/AF238))</f>
        <v/>
      </c>
      <c r="AG286" s="433"/>
      <c r="AH286" s="433" t="str">
        <f t="shared" ref="AH286" si="995">IF(OR(AH254=""),"",((AH254-AH238)/AH238))</f>
        <v/>
      </c>
      <c r="AI286" s="433"/>
      <c r="AJ286" s="433" t="str">
        <f t="shared" ref="AJ286" si="996">IF(OR(AJ254=""),"",((AJ254-AJ238)/AJ238))</f>
        <v/>
      </c>
      <c r="AK286" s="433"/>
    </row>
    <row r="287" spans="1:40">
      <c r="A287" s="132" t="s">
        <v>51</v>
      </c>
      <c r="B287" s="424" t="str">
        <f t="shared" ref="B287" si="997">IF(OR(B255=""),"",((B255-B239)/B239))</f>
        <v/>
      </c>
      <c r="C287" s="425"/>
      <c r="D287" s="424" t="str">
        <f t="shared" ref="D287" si="998">IF(OR(D255=""),"",((D255-D239)/D239))</f>
        <v/>
      </c>
      <c r="E287" s="425"/>
      <c r="F287" s="424" t="str">
        <f t="shared" ref="F287" si="999">IF(OR(F255=""),"",((F255-F239)/F239))</f>
        <v/>
      </c>
      <c r="G287" s="425"/>
      <c r="H287" s="432" t="str">
        <f t="shared" ref="H287" si="1000">IF(OR(H255=""),"",((H255-H239)/H239))</f>
        <v/>
      </c>
      <c r="I287" s="432"/>
      <c r="J287" s="432" t="str">
        <f t="shared" ref="J287" si="1001">IF(OR(J255=""),"",((J255-J239)/J239))</f>
        <v/>
      </c>
      <c r="K287" s="432"/>
      <c r="L287" s="432" t="str">
        <f t="shared" ref="L287" si="1002">IF(OR(L255=""),"",((L255-L239)/L239))</f>
        <v/>
      </c>
      <c r="M287" s="432"/>
      <c r="N287" s="432" t="str">
        <f t="shared" ref="N287" si="1003">IF(OR(N255=""),"",((N255-N239)/N239))</f>
        <v/>
      </c>
      <c r="O287" s="432"/>
      <c r="P287" s="432" t="str">
        <f t="shared" ref="P287" si="1004">IF(OR(P255=""),"",((P255-P239)/P239))</f>
        <v/>
      </c>
      <c r="Q287" s="432"/>
      <c r="R287" s="432" t="str">
        <f t="shared" ref="R287" si="1005">IF(OR(R255=""),"",((R255-R239)/R239))</f>
        <v/>
      </c>
      <c r="S287" s="432"/>
      <c r="T287" s="432" t="str">
        <f t="shared" ref="T287" si="1006">IF(OR(T255=""),"",((T255-T239)/T239))</f>
        <v/>
      </c>
      <c r="U287" s="432"/>
      <c r="V287" s="432" t="str">
        <f t="shared" ref="V287" si="1007">IF(OR(V255=""),"",((V255-V239)/V239))</f>
        <v/>
      </c>
      <c r="W287" s="432"/>
      <c r="X287" s="432" t="str">
        <f t="shared" ref="X287" si="1008">IF(OR(X255=""),"",((X255-X239)/X239))</f>
        <v/>
      </c>
      <c r="Y287" s="432"/>
      <c r="Z287" s="432" t="str">
        <f t="shared" ref="Z287" si="1009">IF(OR(Z255=""),"",((Z255-Z239)/Z239))</f>
        <v/>
      </c>
      <c r="AA287" s="432"/>
      <c r="AB287" s="432" t="str">
        <f t="shared" ref="AB287" si="1010">IF(OR(AB255=""),"",((AB255-AB239)/AB239))</f>
        <v/>
      </c>
      <c r="AC287" s="432"/>
      <c r="AD287" s="432" t="str">
        <f t="shared" ref="AD287" si="1011">IF(OR(AD255=""),"",((AD255-AD239)/AD239))</f>
        <v/>
      </c>
      <c r="AE287" s="432"/>
      <c r="AF287" s="432" t="str">
        <f t="shared" ref="AF287" si="1012">IF(OR(AF255=""),"",((AF255-AF239)/AF239))</f>
        <v/>
      </c>
      <c r="AG287" s="432"/>
      <c r="AH287" s="432" t="str">
        <f t="shared" ref="AH287" si="1013">IF(OR(AH255=""),"",((AH255-AH239)/AH239))</f>
        <v/>
      </c>
      <c r="AI287" s="432"/>
      <c r="AJ287" s="432" t="str">
        <f t="shared" ref="AJ287" si="1014">IF(OR(AJ255=""),"",((AJ255-AJ239)/AJ239))</f>
        <v/>
      </c>
      <c r="AK287" s="432"/>
    </row>
    <row r="288" spans="1:40">
      <c r="A288" s="133" t="s">
        <v>52</v>
      </c>
      <c r="B288" s="422" t="str">
        <f t="shared" ref="B288" si="1015">IF(OR(B256=""),"",((B256-B240)/B240))</f>
        <v/>
      </c>
      <c r="C288" s="423"/>
      <c r="D288" s="422" t="str">
        <f t="shared" ref="D288" si="1016">IF(OR(D256=""),"",((D256-D240)/D240))</f>
        <v/>
      </c>
      <c r="E288" s="423"/>
      <c r="F288" s="422" t="str">
        <f t="shared" ref="F288" si="1017">IF(OR(F256=""),"",((F256-F240)/F240))</f>
        <v/>
      </c>
      <c r="G288" s="423"/>
      <c r="H288" s="433" t="str">
        <f t="shared" ref="H288" si="1018">IF(OR(H256=""),"",((H256-H240)/H240))</f>
        <v/>
      </c>
      <c r="I288" s="433"/>
      <c r="J288" s="433" t="str">
        <f t="shared" ref="J288" si="1019">IF(OR(J256=""),"",((J256-J240)/J240))</f>
        <v/>
      </c>
      <c r="K288" s="433"/>
      <c r="L288" s="433" t="str">
        <f t="shared" ref="L288" si="1020">IF(OR(L256=""),"",((L256-L240)/L240))</f>
        <v/>
      </c>
      <c r="M288" s="433"/>
      <c r="N288" s="433" t="str">
        <f t="shared" ref="N288" si="1021">IF(OR(N256=""),"",((N256-N240)/N240))</f>
        <v/>
      </c>
      <c r="O288" s="433"/>
      <c r="P288" s="433" t="str">
        <f t="shared" ref="P288" si="1022">IF(OR(P256=""),"",((P256-P240)/P240))</f>
        <v/>
      </c>
      <c r="Q288" s="433"/>
      <c r="R288" s="433" t="str">
        <f t="shared" ref="R288" si="1023">IF(OR(R256=""),"",((R256-R240)/R240))</f>
        <v/>
      </c>
      <c r="S288" s="433"/>
      <c r="T288" s="433" t="str">
        <f t="shared" ref="T288" si="1024">IF(OR(T256=""),"",((T256-T240)/T240))</f>
        <v/>
      </c>
      <c r="U288" s="433"/>
      <c r="V288" s="433" t="str">
        <f t="shared" ref="V288" si="1025">IF(OR(V256=""),"",((V256-V240)/V240))</f>
        <v/>
      </c>
      <c r="W288" s="433"/>
      <c r="X288" s="433" t="str">
        <f t="shared" ref="X288" si="1026">IF(OR(X256=""),"",((X256-X240)/X240))</f>
        <v/>
      </c>
      <c r="Y288" s="433"/>
      <c r="Z288" s="433" t="str">
        <f t="shared" ref="Z288" si="1027">IF(OR(Z256=""),"",((Z256-Z240)/Z240))</f>
        <v/>
      </c>
      <c r="AA288" s="433"/>
      <c r="AB288" s="433" t="str">
        <f t="shared" ref="AB288" si="1028">IF(OR(AB256=""),"",((AB256-AB240)/AB240))</f>
        <v/>
      </c>
      <c r="AC288" s="433"/>
      <c r="AD288" s="433" t="str">
        <f t="shared" ref="AD288" si="1029">IF(OR(AD256=""),"",((AD256-AD240)/AD240))</f>
        <v/>
      </c>
      <c r="AE288" s="433"/>
      <c r="AF288" s="433" t="str">
        <f t="shared" ref="AF288" si="1030">IF(OR(AF256=""),"",((AF256-AF240)/AF240))</f>
        <v/>
      </c>
      <c r="AG288" s="433"/>
      <c r="AH288" s="433" t="str">
        <f t="shared" ref="AH288" si="1031">IF(OR(AH256=""),"",((AH256-AH240)/AH240))</f>
        <v/>
      </c>
      <c r="AI288" s="433"/>
      <c r="AJ288" s="433" t="str">
        <f t="shared" ref="AJ288" si="1032">IF(OR(AJ256=""),"",((AJ256-AJ240)/AJ240))</f>
        <v/>
      </c>
      <c r="AK288" s="433"/>
      <c r="AL288" s="129"/>
      <c r="AM288" s="129"/>
      <c r="AN288" s="129"/>
    </row>
    <row r="289" spans="1:40" ht="15.75" customHeight="1">
      <c r="A289" s="138" t="s">
        <v>53</v>
      </c>
      <c r="B289" s="424" t="str">
        <f t="shared" ref="B289" si="1033">IF(OR(B257=""),"",((B257-B241)/B241))</f>
        <v/>
      </c>
      <c r="C289" s="425"/>
      <c r="D289" s="424" t="str">
        <f t="shared" ref="D289" si="1034">IF(OR(D257=""),"",((D257-D241)/D241))</f>
        <v/>
      </c>
      <c r="E289" s="425"/>
      <c r="F289" s="424" t="str">
        <f t="shared" ref="F289" si="1035">IF(OR(F257=""),"",((F257-F241)/F241))</f>
        <v/>
      </c>
      <c r="G289" s="425"/>
      <c r="H289" s="432" t="str">
        <f t="shared" ref="H289" si="1036">IF(OR(H257=""),"",((H257-H241)/H241))</f>
        <v/>
      </c>
      <c r="I289" s="432"/>
      <c r="J289" s="432" t="str">
        <f t="shared" ref="J289" si="1037">IF(OR(J257=""),"",((J257-J241)/J241))</f>
        <v/>
      </c>
      <c r="K289" s="432"/>
      <c r="L289" s="432" t="str">
        <f t="shared" ref="L289" si="1038">IF(OR(L257=""),"",((L257-L241)/L241))</f>
        <v/>
      </c>
      <c r="M289" s="432"/>
      <c r="N289" s="432" t="str">
        <f t="shared" ref="N289" si="1039">IF(OR(N257=""),"",((N257-N241)/N241))</f>
        <v/>
      </c>
      <c r="O289" s="432"/>
      <c r="P289" s="432" t="str">
        <f t="shared" ref="P289" si="1040">IF(OR(P257=""),"",((P257-P241)/P241))</f>
        <v/>
      </c>
      <c r="Q289" s="432"/>
      <c r="R289" s="432" t="str">
        <f t="shared" ref="R289" si="1041">IF(OR(R257=""),"",((R257-R241)/R241))</f>
        <v/>
      </c>
      <c r="S289" s="432"/>
      <c r="T289" s="432" t="str">
        <f t="shared" ref="T289" si="1042">IF(OR(T257=""),"",((T257-T241)/T241))</f>
        <v/>
      </c>
      <c r="U289" s="432"/>
      <c r="V289" s="432" t="str">
        <f t="shared" ref="V289" si="1043">IF(OR(V257=""),"",((V257-V241)/V241))</f>
        <v/>
      </c>
      <c r="W289" s="432"/>
      <c r="X289" s="432" t="str">
        <f t="shared" ref="X289" si="1044">IF(OR(X257=""),"",((X257-X241)/X241))</f>
        <v/>
      </c>
      <c r="Y289" s="432"/>
      <c r="Z289" s="432" t="str">
        <f t="shared" ref="Z289" si="1045">IF(OR(Z257=""),"",((Z257-Z241)/Z241))</f>
        <v/>
      </c>
      <c r="AA289" s="432"/>
      <c r="AB289" s="432" t="str">
        <f t="shared" ref="AB289" si="1046">IF(OR(AB257=""),"",((AB257-AB241)/AB241))</f>
        <v/>
      </c>
      <c r="AC289" s="432"/>
      <c r="AD289" s="432" t="str">
        <f t="shared" ref="AD289" si="1047">IF(OR(AD257=""),"",((AD257-AD241)/AD241))</f>
        <v/>
      </c>
      <c r="AE289" s="432"/>
      <c r="AF289" s="432" t="str">
        <f t="shared" ref="AF289" si="1048">IF(OR(AF257=""),"",((AF257-AF241)/AF241))</f>
        <v/>
      </c>
      <c r="AG289" s="432"/>
      <c r="AH289" s="432" t="str">
        <f t="shared" ref="AH289" si="1049">IF(OR(AH257=""),"",((AH257-AH241)/AH241))</f>
        <v/>
      </c>
      <c r="AI289" s="432"/>
      <c r="AJ289" s="432" t="str">
        <f t="shared" ref="AJ289" si="1050">IF(OR(AJ257=""),"",((AJ257-AJ241)/AJ241))</f>
        <v/>
      </c>
      <c r="AK289" s="432"/>
      <c r="AL289" s="129"/>
      <c r="AM289" s="129"/>
      <c r="AN289" s="129"/>
    </row>
    <row r="290" spans="1:40" ht="15.75" customHeight="1" thickBot="1">
      <c r="A290" s="133" t="s">
        <v>54</v>
      </c>
      <c r="B290" s="428" t="str">
        <f t="shared" ref="B290" si="1051">IF(OR(B258=""),"",((B258-B242)/B242))</f>
        <v/>
      </c>
      <c r="C290" s="429"/>
      <c r="D290" s="428" t="str">
        <f t="shared" ref="D290" si="1052">IF(OR(D258=""),"",((D258-D242)/D242))</f>
        <v/>
      </c>
      <c r="E290" s="429"/>
      <c r="F290" s="428" t="str">
        <f t="shared" ref="F290" si="1053">IF(OR(F258=""),"",((F258-F242)/F242))</f>
        <v/>
      </c>
      <c r="G290" s="429"/>
      <c r="H290" s="433" t="str">
        <f t="shared" ref="H290" si="1054">IF(OR(H258=""),"",((H258-H242)/H242))</f>
        <v/>
      </c>
      <c r="I290" s="433"/>
      <c r="J290" s="433" t="str">
        <f t="shared" ref="J290" si="1055">IF(OR(J258=""),"",((J258-J242)/J242))</f>
        <v/>
      </c>
      <c r="K290" s="433"/>
      <c r="L290" s="433" t="str">
        <f t="shared" ref="L290" si="1056">IF(OR(L258=""),"",((L258-L242)/L242))</f>
        <v/>
      </c>
      <c r="M290" s="433"/>
      <c r="N290" s="433" t="str">
        <f t="shared" ref="N290" si="1057">IF(OR(N258=""),"",((N258-N242)/N242))</f>
        <v/>
      </c>
      <c r="O290" s="433"/>
      <c r="P290" s="433" t="str">
        <f t="shared" ref="P290" si="1058">IF(OR(P258=""),"",((P258-P242)/P242))</f>
        <v/>
      </c>
      <c r="Q290" s="433"/>
      <c r="R290" s="433" t="str">
        <f t="shared" ref="R290" si="1059">IF(OR(R258=""),"",((R258-R242)/R242))</f>
        <v/>
      </c>
      <c r="S290" s="433"/>
      <c r="T290" s="433" t="str">
        <f t="shared" ref="T290" si="1060">IF(OR(T258=""),"",((T258-T242)/T242))</f>
        <v/>
      </c>
      <c r="U290" s="433"/>
      <c r="V290" s="433" t="str">
        <f t="shared" ref="V290" si="1061">IF(OR(V258=""),"",((V258-V242)/V242))</f>
        <v/>
      </c>
      <c r="W290" s="433"/>
      <c r="X290" s="433" t="str">
        <f t="shared" ref="X290" si="1062">IF(OR(X258=""),"",((X258-X242)/X242))</f>
        <v/>
      </c>
      <c r="Y290" s="433"/>
      <c r="Z290" s="433" t="str">
        <f t="shared" ref="Z290" si="1063">IF(OR(Z258=""),"",((Z258-Z242)/Z242))</f>
        <v/>
      </c>
      <c r="AA290" s="433"/>
      <c r="AB290" s="433" t="str">
        <f t="shared" ref="AB290" si="1064">IF(OR(AB258=""),"",((AB258-AB242)/AB242))</f>
        <v/>
      </c>
      <c r="AC290" s="433"/>
      <c r="AD290" s="433" t="str">
        <f t="shared" ref="AD290" si="1065">IF(OR(AD258=""),"",((AD258-AD242)/AD242))</f>
        <v/>
      </c>
      <c r="AE290" s="433"/>
      <c r="AF290" s="433" t="str">
        <f t="shared" ref="AF290" si="1066">IF(OR(AF258=""),"",((AF258-AF242)/AF242))</f>
        <v/>
      </c>
      <c r="AG290" s="433"/>
      <c r="AH290" s="433" t="str">
        <f t="shared" ref="AH290" si="1067">IF(OR(AH258=""),"",((AH258-AH242)/AH242))</f>
        <v/>
      </c>
      <c r="AI290" s="433"/>
      <c r="AJ290" s="433" t="str">
        <f t="shared" ref="AJ290" si="1068">IF(OR(AJ258=""),"",((AJ258-AJ242)/AJ242))</f>
        <v/>
      </c>
      <c r="AK290" s="433"/>
      <c r="AL290" s="129"/>
      <c r="AM290" s="129"/>
      <c r="AN290" s="129"/>
    </row>
    <row r="291" spans="1:40" ht="17.399999999999999" thickBot="1">
      <c r="A291" s="134" t="s">
        <v>120</v>
      </c>
      <c r="B291" s="430">
        <f>AVERAGE(B279:C290)</f>
        <v>9.41434553709012E-2</v>
      </c>
      <c r="C291" s="431"/>
      <c r="D291" s="430">
        <f t="shared" ref="D291" si="1069">AVERAGE(D279:E290)</f>
        <v>4.0533051242436093E-2</v>
      </c>
      <c r="E291" s="431"/>
      <c r="F291" s="430">
        <f t="shared" ref="F291" si="1070">AVERAGE(F279:G290)</f>
        <v>4.6832397336683936E-2</v>
      </c>
      <c r="G291" s="431"/>
      <c r="H291" s="430">
        <f t="shared" ref="H291" si="1071">AVERAGE(H279:I290)</f>
        <v>9.0079025736076956E-2</v>
      </c>
      <c r="I291" s="431"/>
      <c r="J291" s="430">
        <f t="shared" ref="J291" si="1072">AVERAGE(J279:K290)</f>
        <v>5.4186739777493033E-2</v>
      </c>
      <c r="K291" s="431"/>
      <c r="L291" s="430">
        <f t="shared" ref="L291" si="1073">AVERAGE(L279:M290)</f>
        <v>5.7975307617877503E-2</v>
      </c>
      <c r="M291" s="431"/>
      <c r="N291" s="430">
        <f t="shared" ref="N291" si="1074">AVERAGE(N279:O290)</f>
        <v>0.11178113982844719</v>
      </c>
      <c r="O291" s="431"/>
      <c r="P291" s="430">
        <f t="shared" ref="P291" si="1075">AVERAGE(P279:Q290)</f>
        <v>5.2551654041940822E-2</v>
      </c>
      <c r="Q291" s="431"/>
      <c r="R291" s="430">
        <f t="shared" ref="R291" si="1076">AVERAGE(R279:S290)</f>
        <v>5.5617034657821161E-2</v>
      </c>
      <c r="S291" s="431"/>
      <c r="T291" s="430">
        <f t="shared" ref="T291" si="1077">AVERAGE(T279:U290)</f>
        <v>6.3198097216117508E-2</v>
      </c>
      <c r="U291" s="431"/>
      <c r="V291" s="430">
        <f t="shared" ref="V291" si="1078">AVERAGE(V279:W290)</f>
        <v>8.2095476272171633E-2</v>
      </c>
      <c r="W291" s="431"/>
      <c r="X291" s="430">
        <f t="shared" ref="X291" si="1079">AVERAGE(X279:Y290)</f>
        <v>8.028233851077185E-2</v>
      </c>
      <c r="Y291" s="431"/>
      <c r="Z291" s="430">
        <f t="shared" ref="Z291" si="1080">AVERAGE(Z279:AA290)</f>
        <v>9.8293302318238782E-2</v>
      </c>
      <c r="AA291" s="431"/>
      <c r="AB291" s="430">
        <f t="shared" ref="AB291" si="1081">AVERAGE(AB279:AC290)</f>
        <v>5.5288237488959148E-2</v>
      </c>
      <c r="AC291" s="431"/>
      <c r="AD291" s="430">
        <f t="shared" ref="AD291" si="1082">AVERAGE(AD279:AE290)</f>
        <v>5.9177413586509048E-2</v>
      </c>
      <c r="AE291" s="431"/>
      <c r="AF291" s="430">
        <f t="shared" ref="AF291" si="1083">AVERAGE(AF279:AG290)</f>
        <v>9.6467107732421287E-2</v>
      </c>
      <c r="AG291" s="431"/>
      <c r="AH291" s="430">
        <f t="shared" ref="AH291" si="1084">AVERAGE(AH279:AI290)</f>
        <v>5.4153817952493938E-2</v>
      </c>
      <c r="AI291" s="431"/>
      <c r="AJ291" s="430">
        <f t="shared" ref="AJ291" si="1085">AVERAGE(AJ279:AK290)</f>
        <v>5.7287671283583703E-2</v>
      </c>
      <c r="AK291" s="431"/>
      <c r="AL291" s="129"/>
      <c r="AM291" s="129"/>
      <c r="AN291" s="129"/>
    </row>
    <row r="292" spans="1:40">
      <c r="A292" s="136"/>
      <c r="B292" s="153"/>
      <c r="C292" s="129"/>
      <c r="D292" s="153"/>
      <c r="E292" s="129"/>
      <c r="F292" s="153"/>
      <c r="G292" s="129"/>
      <c r="H292" s="153"/>
      <c r="I292" s="129"/>
      <c r="J292" s="153"/>
      <c r="K292" s="129"/>
      <c r="L292" s="153"/>
      <c r="M292" s="129"/>
      <c r="N292" s="153"/>
      <c r="O292" s="129"/>
      <c r="P292" s="153"/>
      <c r="Q292" s="129"/>
      <c r="R292" s="153"/>
      <c r="S292" s="129"/>
      <c r="T292" s="153"/>
      <c r="U292" s="129"/>
      <c r="V292" s="153"/>
      <c r="W292" s="129"/>
      <c r="X292" s="153"/>
      <c r="Y292" s="129"/>
      <c r="Z292" s="153"/>
      <c r="AA292" s="129"/>
      <c r="AB292" s="153"/>
      <c r="AC292" s="129"/>
      <c r="AD292" s="153"/>
      <c r="AE292" s="129"/>
      <c r="AF292" s="153"/>
      <c r="AG292" s="129"/>
      <c r="AH292" s="153"/>
      <c r="AI292" s="129"/>
      <c r="AJ292" s="153"/>
      <c r="AK292" s="129"/>
      <c r="AL292" s="129"/>
      <c r="AM292" s="129"/>
      <c r="AN292" s="129"/>
    </row>
    <row r="293" spans="1:40" ht="95.25" customHeight="1" thickBot="1">
      <c r="A293" s="154" t="s">
        <v>30</v>
      </c>
      <c r="B293" s="135"/>
      <c r="C293" s="135"/>
      <c r="D293" s="135"/>
      <c r="E293" s="135"/>
      <c r="F293" s="135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  <c r="AA293" s="135"/>
      <c r="AB293" s="135"/>
      <c r="AC293" s="135"/>
      <c r="AD293" s="135"/>
      <c r="AE293" s="135"/>
      <c r="AF293" s="135"/>
      <c r="AG293" s="135"/>
      <c r="AH293" s="135"/>
      <c r="AI293" s="135"/>
      <c r="AJ293" s="135"/>
      <c r="AK293" s="135"/>
      <c r="AL293" s="129"/>
      <c r="AM293" s="129"/>
      <c r="AN293" s="129"/>
    </row>
    <row r="294" spans="1:40" ht="31.8" thickBot="1">
      <c r="A294" s="379" t="s">
        <v>23</v>
      </c>
      <c r="B294" s="382">
        <v>2021</v>
      </c>
      <c r="C294" s="383"/>
      <c r="D294" s="383"/>
      <c r="E294" s="383"/>
      <c r="F294" s="383"/>
      <c r="G294" s="383"/>
      <c r="H294" s="383"/>
      <c r="I294" s="383"/>
      <c r="J294" s="383"/>
      <c r="K294" s="383"/>
      <c r="L294" s="383"/>
      <c r="M294" s="384"/>
      <c r="N294" s="385">
        <v>2022</v>
      </c>
      <c r="O294" s="386"/>
      <c r="P294" s="386"/>
      <c r="Q294" s="386"/>
      <c r="R294" s="386"/>
      <c r="S294" s="386"/>
      <c r="T294" s="386"/>
      <c r="U294" s="386"/>
      <c r="V294" s="386"/>
      <c r="W294" s="386"/>
      <c r="X294" s="386"/>
      <c r="Y294" s="387"/>
      <c r="Z294" s="382">
        <v>2023</v>
      </c>
      <c r="AA294" s="383"/>
      <c r="AB294" s="383"/>
      <c r="AC294" s="383"/>
      <c r="AD294" s="383"/>
      <c r="AE294" s="383"/>
      <c r="AF294" s="383"/>
      <c r="AG294" s="383"/>
      <c r="AH294" s="383"/>
      <c r="AI294" s="383"/>
      <c r="AJ294" s="383"/>
      <c r="AK294" s="384"/>
    </row>
    <row r="295" spans="1:40" ht="24.75" customHeight="1" thickBot="1">
      <c r="A295" s="380"/>
      <c r="B295" s="309">
        <v>44</v>
      </c>
      <c r="C295" s="310"/>
      <c r="D295" s="309">
        <v>49</v>
      </c>
      <c r="E295" s="310"/>
      <c r="F295" s="309">
        <v>53</v>
      </c>
      <c r="G295" s="310"/>
      <c r="H295" s="309">
        <v>72</v>
      </c>
      <c r="I295" s="310"/>
      <c r="J295" s="309">
        <v>85</v>
      </c>
      <c r="K295" s="310"/>
      <c r="L295" s="309" t="s">
        <v>24</v>
      </c>
      <c r="M295" s="310"/>
      <c r="N295" s="309">
        <v>44</v>
      </c>
      <c r="O295" s="310"/>
      <c r="P295" s="309">
        <v>49</v>
      </c>
      <c r="Q295" s="310"/>
      <c r="R295" s="309">
        <v>53</v>
      </c>
      <c r="S295" s="310"/>
      <c r="T295" s="309">
        <v>72</v>
      </c>
      <c r="U295" s="310"/>
      <c r="V295" s="309">
        <v>85</v>
      </c>
      <c r="W295" s="310"/>
      <c r="X295" s="309" t="s">
        <v>24</v>
      </c>
      <c r="Y295" s="310"/>
      <c r="Z295" s="309">
        <v>44</v>
      </c>
      <c r="AA295" s="310"/>
      <c r="AB295" s="309">
        <v>49</v>
      </c>
      <c r="AC295" s="310"/>
      <c r="AD295" s="309">
        <v>53</v>
      </c>
      <c r="AE295" s="310"/>
      <c r="AF295" s="309">
        <v>72</v>
      </c>
      <c r="AG295" s="310"/>
      <c r="AH295" s="309">
        <v>85</v>
      </c>
      <c r="AI295" s="310"/>
      <c r="AJ295" s="309" t="s">
        <v>24</v>
      </c>
      <c r="AK295" s="310"/>
    </row>
    <row r="296" spans="1:40" ht="20.25" customHeight="1" thickBot="1">
      <c r="A296" s="381"/>
      <c r="B296" s="155" t="s">
        <v>25</v>
      </c>
      <c r="C296" s="155" t="s">
        <v>26</v>
      </c>
      <c r="D296" s="155" t="s">
        <v>25</v>
      </c>
      <c r="E296" s="155" t="s">
        <v>26</v>
      </c>
      <c r="F296" s="155" t="s">
        <v>25</v>
      </c>
      <c r="G296" s="155" t="s">
        <v>26</v>
      </c>
      <c r="H296" s="155" t="s">
        <v>25</v>
      </c>
      <c r="I296" s="155" t="s">
        <v>26</v>
      </c>
      <c r="J296" s="155" t="s">
        <v>25</v>
      </c>
      <c r="K296" s="155" t="s">
        <v>26</v>
      </c>
      <c r="L296" s="155" t="s">
        <v>25</v>
      </c>
      <c r="M296" s="155" t="s">
        <v>26</v>
      </c>
      <c r="N296" s="155" t="s">
        <v>25</v>
      </c>
      <c r="O296" s="155" t="s">
        <v>26</v>
      </c>
      <c r="P296" s="155" t="s">
        <v>25</v>
      </c>
      <c r="Q296" s="155" t="s">
        <v>26</v>
      </c>
      <c r="R296" s="155" t="s">
        <v>25</v>
      </c>
      <c r="S296" s="155" t="s">
        <v>26</v>
      </c>
      <c r="T296" s="155" t="s">
        <v>25</v>
      </c>
      <c r="U296" s="155" t="s">
        <v>26</v>
      </c>
      <c r="V296" s="155" t="s">
        <v>25</v>
      </c>
      <c r="W296" s="155" t="s">
        <v>26</v>
      </c>
      <c r="X296" s="155" t="s">
        <v>25</v>
      </c>
      <c r="Y296" s="155" t="s">
        <v>26</v>
      </c>
      <c r="Z296" s="155" t="s">
        <v>25</v>
      </c>
      <c r="AA296" s="155" t="s">
        <v>26</v>
      </c>
      <c r="AB296" s="155" t="s">
        <v>25</v>
      </c>
      <c r="AC296" s="155" t="s">
        <v>26</v>
      </c>
      <c r="AD296" s="155" t="s">
        <v>25</v>
      </c>
      <c r="AE296" s="155" t="s">
        <v>26</v>
      </c>
      <c r="AF296" s="155" t="s">
        <v>25</v>
      </c>
      <c r="AG296" s="155" t="s">
        <v>26</v>
      </c>
      <c r="AH296" s="155" t="s">
        <v>25</v>
      </c>
      <c r="AI296" s="155" t="s">
        <v>26</v>
      </c>
      <c r="AJ296" s="155" t="s">
        <v>25</v>
      </c>
      <c r="AK296" s="155" t="s">
        <v>26</v>
      </c>
    </row>
    <row r="297" spans="1:40">
      <c r="A297" s="132" t="s">
        <v>43</v>
      </c>
      <c r="B297" s="166">
        <v>44.49</v>
      </c>
      <c r="C297" s="166">
        <v>34.07</v>
      </c>
      <c r="D297" s="166">
        <v>45.02</v>
      </c>
      <c r="E297" s="166">
        <v>34.590000000000003</v>
      </c>
      <c r="F297" s="166">
        <v>44.45</v>
      </c>
      <c r="G297" s="166">
        <v>34.840000000000003</v>
      </c>
      <c r="H297" s="166">
        <v>44.45</v>
      </c>
      <c r="I297" s="166">
        <v>34.69</v>
      </c>
      <c r="J297" s="166">
        <v>34.07</v>
      </c>
      <c r="K297" s="166">
        <v>34.32</v>
      </c>
      <c r="L297" s="166">
        <v>44.73</v>
      </c>
      <c r="M297" s="166">
        <v>34.520000000000003</v>
      </c>
      <c r="N297" s="166">
        <v>43.78</v>
      </c>
      <c r="O297" s="166">
        <v>33.82</v>
      </c>
      <c r="P297" s="166">
        <v>44.03</v>
      </c>
      <c r="Q297" s="166">
        <v>34.36</v>
      </c>
      <c r="R297" s="166">
        <v>42.91</v>
      </c>
      <c r="S297" s="166">
        <v>34.43</v>
      </c>
      <c r="T297" s="166">
        <v>43.78</v>
      </c>
      <c r="U297" s="166">
        <v>34.25</v>
      </c>
      <c r="V297" s="166">
        <v>33.82</v>
      </c>
      <c r="W297" s="166">
        <v>33.979999999999997</v>
      </c>
      <c r="X297" s="166">
        <v>43.82</v>
      </c>
      <c r="Y297" s="166">
        <v>34.19</v>
      </c>
      <c r="Z297" s="166">
        <v>44.67</v>
      </c>
      <c r="AA297" s="166">
        <v>34.049999999999997</v>
      </c>
      <c r="AB297" s="166">
        <v>44.89</v>
      </c>
      <c r="AC297" s="166">
        <v>34.51</v>
      </c>
      <c r="AD297" s="166">
        <v>44.64</v>
      </c>
      <c r="AE297" s="166">
        <v>34.51</v>
      </c>
      <c r="AF297" s="166">
        <v>43.87</v>
      </c>
      <c r="AG297" s="166">
        <v>34.39</v>
      </c>
      <c r="AH297" s="166">
        <v>44.33</v>
      </c>
      <c r="AI297" s="166">
        <v>34.119999999999997</v>
      </c>
      <c r="AJ297" s="166">
        <v>44.56</v>
      </c>
      <c r="AK297" s="166">
        <v>34.33</v>
      </c>
    </row>
    <row r="298" spans="1:40">
      <c r="A298" s="133" t="s">
        <v>44</v>
      </c>
      <c r="B298" s="167">
        <v>43.77</v>
      </c>
      <c r="C298" s="167">
        <v>33.53</v>
      </c>
      <c r="D298" s="167">
        <v>44.37</v>
      </c>
      <c r="E298" s="167">
        <v>33.979999999999997</v>
      </c>
      <c r="F298" s="167">
        <v>43.65</v>
      </c>
      <c r="G298" s="167">
        <v>34.42</v>
      </c>
      <c r="H298" s="167">
        <v>43.85</v>
      </c>
      <c r="I298" s="167">
        <v>34.28</v>
      </c>
      <c r="J298" s="167">
        <v>33.53</v>
      </c>
      <c r="K298" s="167">
        <v>33.78</v>
      </c>
      <c r="L298" s="167">
        <v>44</v>
      </c>
      <c r="M298" s="167">
        <v>34.020000000000003</v>
      </c>
      <c r="N298" s="167">
        <v>43.51</v>
      </c>
      <c r="O298" s="167">
        <v>33.81</v>
      </c>
      <c r="P298" s="167">
        <v>43.89</v>
      </c>
      <c r="Q298" s="167">
        <v>34.26</v>
      </c>
      <c r="R298" s="167">
        <v>42.78</v>
      </c>
      <c r="S298" s="167">
        <v>34.450000000000003</v>
      </c>
      <c r="T298" s="167">
        <v>43.3</v>
      </c>
      <c r="U298" s="167">
        <v>34.22</v>
      </c>
      <c r="V298" s="167">
        <v>33.81</v>
      </c>
      <c r="W298" s="167">
        <v>33.880000000000003</v>
      </c>
      <c r="X298" s="167">
        <v>43.57</v>
      </c>
      <c r="Y298" s="167">
        <v>34.15</v>
      </c>
      <c r="Z298" s="167">
        <v>44.85</v>
      </c>
      <c r="AA298" s="167">
        <v>34.090000000000003</v>
      </c>
      <c r="AB298" s="167">
        <v>45.02</v>
      </c>
      <c r="AC298" s="167">
        <v>34.53</v>
      </c>
      <c r="AD298" s="167">
        <v>44.76</v>
      </c>
      <c r="AE298" s="167">
        <v>34.53</v>
      </c>
      <c r="AF298" s="167">
        <v>44.05</v>
      </c>
      <c r="AG298" s="167">
        <v>34.409999999999997</v>
      </c>
      <c r="AH298" s="167">
        <v>44.6</v>
      </c>
      <c r="AI298" s="167">
        <v>34.31</v>
      </c>
      <c r="AJ298" s="167">
        <v>44.73</v>
      </c>
      <c r="AK298" s="167">
        <v>34.380000000000003</v>
      </c>
    </row>
    <row r="299" spans="1:40">
      <c r="A299" s="132" t="s">
        <v>45</v>
      </c>
      <c r="B299" s="166">
        <v>43.04</v>
      </c>
      <c r="C299" s="166">
        <v>33.82</v>
      </c>
      <c r="D299" s="166">
        <v>43.74</v>
      </c>
      <c r="E299" s="166">
        <v>34.1</v>
      </c>
      <c r="F299" s="166">
        <v>43.45</v>
      </c>
      <c r="G299" s="166">
        <v>34.549999999999997</v>
      </c>
      <c r="H299" s="166">
        <v>43.61</v>
      </c>
      <c r="I299" s="166">
        <v>34.32</v>
      </c>
      <c r="J299" s="166">
        <v>33.82</v>
      </c>
      <c r="K299" s="166">
        <v>33.83</v>
      </c>
      <c r="L299" s="166">
        <v>43.47</v>
      </c>
      <c r="M299" s="166">
        <v>34.159999999999997</v>
      </c>
      <c r="N299" s="166">
        <v>42.77</v>
      </c>
      <c r="O299" s="166">
        <v>33.85</v>
      </c>
      <c r="P299" s="166">
        <v>43.29</v>
      </c>
      <c r="Q299" s="166">
        <v>34.18</v>
      </c>
      <c r="R299" s="166">
        <v>42.41</v>
      </c>
      <c r="S299" s="166">
        <v>34.5</v>
      </c>
      <c r="T299" s="166">
        <v>42.9</v>
      </c>
      <c r="U299" s="166">
        <v>34.130000000000003</v>
      </c>
      <c r="V299" s="166">
        <v>33.85</v>
      </c>
      <c r="W299" s="166">
        <v>33.840000000000003</v>
      </c>
      <c r="X299" s="166">
        <v>42.98</v>
      </c>
      <c r="Y299" s="166">
        <v>34.15</v>
      </c>
      <c r="Z299" s="166">
        <v>44.22</v>
      </c>
      <c r="AA299" s="166">
        <v>34.020000000000003</v>
      </c>
      <c r="AB299" s="166">
        <v>44.43</v>
      </c>
      <c r="AC299" s="166">
        <v>34.450000000000003</v>
      </c>
      <c r="AD299" s="166">
        <v>44.21</v>
      </c>
      <c r="AE299" s="166">
        <v>34.6</v>
      </c>
      <c r="AF299" s="166">
        <v>43.63</v>
      </c>
      <c r="AG299" s="166">
        <v>34.46</v>
      </c>
      <c r="AH299" s="166">
        <v>43.99</v>
      </c>
      <c r="AI299" s="166">
        <v>34.24</v>
      </c>
      <c r="AJ299" s="166">
        <v>44.16</v>
      </c>
      <c r="AK299" s="166">
        <v>34.369999999999997</v>
      </c>
    </row>
    <row r="300" spans="1:40">
      <c r="A300" s="133" t="s">
        <v>46</v>
      </c>
      <c r="B300" s="167">
        <v>42</v>
      </c>
      <c r="C300" s="167">
        <v>34.14</v>
      </c>
      <c r="D300" s="167">
        <v>42.58</v>
      </c>
      <c r="E300" s="167">
        <v>34.26</v>
      </c>
      <c r="F300" s="167">
        <v>42.57</v>
      </c>
      <c r="G300" s="167">
        <v>34.79</v>
      </c>
      <c r="H300" s="167">
        <v>42.84</v>
      </c>
      <c r="I300" s="167">
        <v>34.51</v>
      </c>
      <c r="J300" s="167">
        <v>34.14</v>
      </c>
      <c r="K300" s="167">
        <v>33.85</v>
      </c>
      <c r="L300" s="167">
        <v>42.49</v>
      </c>
      <c r="M300" s="167">
        <v>34.369999999999997</v>
      </c>
      <c r="N300" s="167">
        <v>41.94</v>
      </c>
      <c r="O300" s="167">
        <v>33.880000000000003</v>
      </c>
      <c r="P300" s="167">
        <v>42.28</v>
      </c>
      <c r="Q300" s="167">
        <v>34.04</v>
      </c>
      <c r="R300" s="167">
        <v>41.74</v>
      </c>
      <c r="S300" s="167">
        <v>34.450000000000003</v>
      </c>
      <c r="T300" s="167">
        <v>42.43</v>
      </c>
      <c r="U300" s="167">
        <v>34.1</v>
      </c>
      <c r="V300" s="167">
        <v>33.880000000000003</v>
      </c>
      <c r="W300" s="167">
        <v>33.56</v>
      </c>
      <c r="X300" s="167">
        <v>42.19</v>
      </c>
      <c r="Y300" s="167">
        <v>34.07</v>
      </c>
      <c r="Z300" s="167">
        <v>43.44</v>
      </c>
      <c r="AA300" s="167">
        <v>33.979999999999997</v>
      </c>
      <c r="AB300" s="167">
        <v>43.68</v>
      </c>
      <c r="AC300" s="167">
        <v>34.28</v>
      </c>
      <c r="AD300" s="167">
        <v>43.31</v>
      </c>
      <c r="AE300" s="167">
        <v>34.51</v>
      </c>
      <c r="AF300" s="167">
        <v>42.94</v>
      </c>
      <c r="AG300" s="167">
        <v>34.35</v>
      </c>
      <c r="AH300" s="167">
        <v>43.2</v>
      </c>
      <c r="AI300" s="167">
        <v>34.020000000000003</v>
      </c>
      <c r="AJ300" s="167">
        <v>43.36</v>
      </c>
      <c r="AK300" s="167">
        <v>34.26</v>
      </c>
    </row>
    <row r="301" spans="1:40">
      <c r="A301" s="132" t="s">
        <v>47</v>
      </c>
      <c r="B301" s="166">
        <v>41.89</v>
      </c>
      <c r="C301" s="166">
        <v>33.89</v>
      </c>
      <c r="D301" s="166">
        <v>42.26</v>
      </c>
      <c r="E301" s="166">
        <v>34.020000000000003</v>
      </c>
      <c r="F301" s="166">
        <v>42.4</v>
      </c>
      <c r="G301" s="166">
        <v>34.47</v>
      </c>
      <c r="H301" s="166">
        <v>42.68</v>
      </c>
      <c r="I301" s="166">
        <v>34.24</v>
      </c>
      <c r="J301" s="166">
        <v>33.89</v>
      </c>
      <c r="K301" s="166">
        <v>33.72</v>
      </c>
      <c r="L301" s="166">
        <v>42.29</v>
      </c>
      <c r="M301" s="166">
        <v>34.119999999999997</v>
      </c>
      <c r="N301" s="166">
        <v>41.09</v>
      </c>
      <c r="O301" s="166">
        <v>33.22</v>
      </c>
      <c r="P301" s="166">
        <v>41.32</v>
      </c>
      <c r="Q301" s="166">
        <v>33.409999999999997</v>
      </c>
      <c r="R301" s="166">
        <v>40.799999999999997</v>
      </c>
      <c r="S301" s="166">
        <v>33.74</v>
      </c>
      <c r="T301" s="166">
        <v>41.39</v>
      </c>
      <c r="U301" s="166">
        <v>33.47</v>
      </c>
      <c r="V301" s="166">
        <v>33.22</v>
      </c>
      <c r="W301" s="166">
        <v>33.130000000000003</v>
      </c>
      <c r="X301" s="166">
        <v>41.26</v>
      </c>
      <c r="Y301" s="166">
        <v>33.44</v>
      </c>
      <c r="Z301" s="166">
        <v>42.33</v>
      </c>
      <c r="AA301" s="166">
        <v>33.409999999999997</v>
      </c>
      <c r="AB301" s="166">
        <v>42.74</v>
      </c>
      <c r="AC301" s="166">
        <v>33.78</v>
      </c>
      <c r="AD301" s="166">
        <v>42.11</v>
      </c>
      <c r="AE301" s="166">
        <v>33.950000000000003</v>
      </c>
      <c r="AF301" s="166">
        <v>41.77</v>
      </c>
      <c r="AG301" s="166">
        <v>33.840000000000003</v>
      </c>
      <c r="AH301" s="166">
        <v>42.28</v>
      </c>
      <c r="AI301" s="166">
        <v>33.590000000000003</v>
      </c>
      <c r="AJ301" s="166">
        <v>42.26</v>
      </c>
      <c r="AK301" s="166">
        <v>33.729999999999997</v>
      </c>
    </row>
    <row r="302" spans="1:40">
      <c r="A302" s="133" t="s">
        <v>48</v>
      </c>
      <c r="B302" s="167">
        <v>41.36</v>
      </c>
      <c r="C302" s="167">
        <v>32.979999999999997</v>
      </c>
      <c r="D302" s="167">
        <v>41.66</v>
      </c>
      <c r="E302" s="167">
        <v>33.58</v>
      </c>
      <c r="F302" s="167">
        <v>41.49</v>
      </c>
      <c r="G302" s="167">
        <v>33.5</v>
      </c>
      <c r="H302" s="167">
        <v>41.9</v>
      </c>
      <c r="I302" s="167">
        <v>33.35</v>
      </c>
      <c r="J302" s="167">
        <v>32.979999999999997</v>
      </c>
      <c r="K302" s="167">
        <v>33.229999999999997</v>
      </c>
      <c r="L302" s="167">
        <v>41.63</v>
      </c>
      <c r="M302" s="167">
        <v>33.33</v>
      </c>
      <c r="N302" s="167">
        <v>41.31</v>
      </c>
      <c r="O302" s="167">
        <v>32.79</v>
      </c>
      <c r="P302" s="167">
        <v>41.17</v>
      </c>
      <c r="Q302" s="167">
        <v>32.97</v>
      </c>
      <c r="R302" s="167">
        <v>40.659999999999997</v>
      </c>
      <c r="S302" s="167">
        <v>33.17</v>
      </c>
      <c r="T302" s="167">
        <v>41.29</v>
      </c>
      <c r="U302" s="167">
        <v>33.01</v>
      </c>
      <c r="V302" s="167">
        <v>32.79</v>
      </c>
      <c r="W302" s="167">
        <v>32.880000000000003</v>
      </c>
      <c r="X302" s="167">
        <v>41.22</v>
      </c>
      <c r="Y302" s="167">
        <v>32.979999999999997</v>
      </c>
      <c r="Z302" s="167">
        <v>41.63</v>
      </c>
      <c r="AA302" s="167">
        <v>32.85</v>
      </c>
      <c r="AB302" s="167">
        <v>42.08</v>
      </c>
      <c r="AC302" s="167">
        <v>33.26</v>
      </c>
      <c r="AD302" s="167">
        <v>41.65</v>
      </c>
      <c r="AE302" s="167">
        <v>33.39</v>
      </c>
      <c r="AF302" s="167">
        <v>41.3</v>
      </c>
      <c r="AG302" s="167">
        <v>33.299999999999997</v>
      </c>
      <c r="AH302" s="167">
        <v>41.48</v>
      </c>
      <c r="AI302" s="167">
        <v>33.22</v>
      </c>
      <c r="AJ302" s="167">
        <v>41.66</v>
      </c>
      <c r="AK302" s="167">
        <v>33.21</v>
      </c>
    </row>
    <row r="303" spans="1:40">
      <c r="A303" s="132" t="s">
        <v>49</v>
      </c>
      <c r="B303" s="166">
        <v>41.56</v>
      </c>
      <c r="C303" s="166">
        <v>32.840000000000003</v>
      </c>
      <c r="D303" s="166">
        <v>41.79</v>
      </c>
      <c r="E303" s="166">
        <v>33.08</v>
      </c>
      <c r="F303" s="166">
        <v>41.56</v>
      </c>
      <c r="G303" s="166">
        <v>33.14</v>
      </c>
      <c r="H303" s="166">
        <v>41.79</v>
      </c>
      <c r="I303" s="166">
        <v>33.049999999999997</v>
      </c>
      <c r="J303" s="166">
        <v>32.840000000000003</v>
      </c>
      <c r="K303" s="166">
        <v>33.340000000000003</v>
      </c>
      <c r="L303" s="166">
        <v>41.74</v>
      </c>
      <c r="M303" s="166">
        <v>33.07</v>
      </c>
      <c r="N303" s="166">
        <v>41.49</v>
      </c>
      <c r="O303" s="166">
        <v>32.619999999999997</v>
      </c>
      <c r="P303" s="166">
        <v>41.15</v>
      </c>
      <c r="Q303" s="166">
        <v>32.83</v>
      </c>
      <c r="R303" s="166">
        <v>40.61</v>
      </c>
      <c r="S303" s="166">
        <v>32.909999999999997</v>
      </c>
      <c r="T303" s="166">
        <v>41.29</v>
      </c>
      <c r="U303" s="166">
        <v>32.840000000000003</v>
      </c>
      <c r="V303" s="166">
        <v>32.619999999999997</v>
      </c>
      <c r="W303" s="166">
        <v>32.82</v>
      </c>
      <c r="X303" s="166">
        <v>41.27</v>
      </c>
      <c r="Y303" s="166">
        <v>32.799999999999997</v>
      </c>
      <c r="Z303" s="166">
        <v>41.86</v>
      </c>
      <c r="AA303" s="166">
        <v>32.99</v>
      </c>
      <c r="AB303" s="166">
        <v>42.03</v>
      </c>
      <c r="AC303" s="166">
        <v>33.33</v>
      </c>
      <c r="AD303" s="166">
        <v>41.84</v>
      </c>
      <c r="AE303" s="166">
        <v>33.43</v>
      </c>
      <c r="AF303" s="166">
        <v>41.3</v>
      </c>
      <c r="AG303" s="166">
        <v>33.380000000000003</v>
      </c>
      <c r="AH303" s="166">
        <v>41.55</v>
      </c>
      <c r="AI303" s="166">
        <v>33.44</v>
      </c>
      <c r="AJ303" s="166">
        <v>41.78</v>
      </c>
      <c r="AK303" s="166">
        <v>33.299999999999997</v>
      </c>
    </row>
    <row r="304" spans="1:40">
      <c r="A304" s="133" t="s">
        <v>50</v>
      </c>
      <c r="B304" s="167">
        <v>41.92</v>
      </c>
      <c r="C304" s="167">
        <v>33.200000000000003</v>
      </c>
      <c r="D304" s="167">
        <v>42.09</v>
      </c>
      <c r="E304" s="167">
        <v>33.42</v>
      </c>
      <c r="F304" s="167">
        <v>41.82</v>
      </c>
      <c r="G304" s="167">
        <v>33.6</v>
      </c>
      <c r="H304" s="167">
        <v>42.58</v>
      </c>
      <c r="I304" s="167">
        <v>33.479999999999997</v>
      </c>
      <c r="J304" s="167">
        <v>33.200000000000003</v>
      </c>
      <c r="K304" s="167">
        <v>33.69</v>
      </c>
      <c r="L304" s="167">
        <v>42.12</v>
      </c>
      <c r="M304" s="167">
        <v>33.47</v>
      </c>
      <c r="N304" s="167">
        <v>41.81</v>
      </c>
      <c r="O304" s="167">
        <v>32.89</v>
      </c>
      <c r="P304" s="167">
        <v>41.44</v>
      </c>
      <c r="Q304" s="167">
        <v>33.049999999999997</v>
      </c>
      <c r="R304" s="167">
        <v>40.840000000000003</v>
      </c>
      <c r="S304" s="167">
        <v>33.22</v>
      </c>
      <c r="T304" s="167">
        <v>41.74</v>
      </c>
      <c r="U304" s="167">
        <v>33.049999999999997</v>
      </c>
      <c r="V304" s="167">
        <v>32.89</v>
      </c>
      <c r="W304" s="167">
        <v>33.19</v>
      </c>
      <c r="X304" s="167">
        <v>41.56</v>
      </c>
      <c r="Y304" s="167">
        <v>33.08</v>
      </c>
      <c r="Z304" s="167">
        <v>42.4</v>
      </c>
      <c r="AA304" s="167">
        <v>33.36</v>
      </c>
      <c r="AB304" s="167">
        <v>42.57</v>
      </c>
      <c r="AC304" s="167">
        <v>33.590000000000003</v>
      </c>
      <c r="AD304" s="167">
        <v>42.39</v>
      </c>
      <c r="AE304" s="167">
        <v>33.82</v>
      </c>
      <c r="AF304" s="167">
        <v>41.89</v>
      </c>
      <c r="AG304" s="167">
        <v>33.74</v>
      </c>
      <c r="AH304" s="167">
        <v>42.49</v>
      </c>
      <c r="AI304" s="167">
        <v>33.68</v>
      </c>
      <c r="AJ304" s="167">
        <v>42.38</v>
      </c>
      <c r="AK304" s="167">
        <v>33.64</v>
      </c>
    </row>
    <row r="305" spans="1:40">
      <c r="A305" s="132" t="s">
        <v>51</v>
      </c>
      <c r="B305" s="166">
        <v>42.53</v>
      </c>
      <c r="C305" s="166">
        <v>33.520000000000003</v>
      </c>
      <c r="D305" s="166">
        <v>42.72</v>
      </c>
      <c r="E305" s="166">
        <v>33.76</v>
      </c>
      <c r="F305" s="166">
        <v>42.44</v>
      </c>
      <c r="G305" s="166">
        <v>33.950000000000003</v>
      </c>
      <c r="H305" s="166">
        <v>43.04</v>
      </c>
      <c r="I305" s="166">
        <v>33.83</v>
      </c>
      <c r="J305" s="166">
        <v>33.520000000000003</v>
      </c>
      <c r="K305" s="166">
        <v>33.81</v>
      </c>
      <c r="L305" s="166">
        <v>42.73</v>
      </c>
      <c r="M305" s="166">
        <v>33.78</v>
      </c>
      <c r="N305" s="166">
        <v>43.02</v>
      </c>
      <c r="O305" s="166">
        <v>33.74</v>
      </c>
      <c r="P305" s="166">
        <v>42.89</v>
      </c>
      <c r="Q305" s="166">
        <v>33.96</v>
      </c>
      <c r="R305" s="166">
        <v>42.32</v>
      </c>
      <c r="S305" s="166">
        <v>34.270000000000003</v>
      </c>
      <c r="T305" s="166">
        <v>42.92</v>
      </c>
      <c r="U305" s="166">
        <v>34.03</v>
      </c>
      <c r="V305" s="166">
        <v>33.74</v>
      </c>
      <c r="W305" s="166">
        <v>34.03</v>
      </c>
      <c r="X305" s="166">
        <v>42.88</v>
      </c>
      <c r="Y305" s="166">
        <v>34.03</v>
      </c>
      <c r="Z305" s="166">
        <v>42.74</v>
      </c>
      <c r="AA305" s="166">
        <v>33.450000000000003</v>
      </c>
      <c r="AB305" s="166">
        <v>43.01</v>
      </c>
      <c r="AC305" s="166">
        <v>33.74</v>
      </c>
      <c r="AD305" s="166">
        <v>42.51</v>
      </c>
      <c r="AE305" s="166">
        <v>33.71</v>
      </c>
      <c r="AF305" s="166">
        <v>42.23</v>
      </c>
      <c r="AG305" s="166">
        <v>33.75</v>
      </c>
      <c r="AH305" s="166">
        <v>42.81</v>
      </c>
      <c r="AI305" s="166">
        <v>33.97</v>
      </c>
      <c r="AJ305" s="166">
        <v>42.66</v>
      </c>
      <c r="AK305" s="166">
        <v>33.69</v>
      </c>
    </row>
    <row r="306" spans="1:40">
      <c r="A306" s="133" t="s">
        <v>52</v>
      </c>
      <c r="B306" s="167">
        <v>43.82</v>
      </c>
      <c r="C306" s="167">
        <v>34.51</v>
      </c>
      <c r="D306" s="167">
        <v>44.3</v>
      </c>
      <c r="E306" s="167">
        <v>35.08</v>
      </c>
      <c r="F306" s="167">
        <v>43.53</v>
      </c>
      <c r="G306" s="167">
        <v>35.06</v>
      </c>
      <c r="H306" s="167">
        <v>44.09</v>
      </c>
      <c r="I306" s="167">
        <v>34.9</v>
      </c>
      <c r="J306" s="167">
        <v>34.51</v>
      </c>
      <c r="K306" s="167">
        <v>34.65</v>
      </c>
      <c r="L306" s="167">
        <v>44.07</v>
      </c>
      <c r="M306" s="167">
        <v>34.86</v>
      </c>
      <c r="N306" s="167">
        <v>43.98</v>
      </c>
      <c r="O306" s="167">
        <v>34.369999999999997</v>
      </c>
      <c r="P306" s="167">
        <v>43.81</v>
      </c>
      <c r="Q306" s="167">
        <v>34.619999999999997</v>
      </c>
      <c r="R306" s="167">
        <v>43.23</v>
      </c>
      <c r="S306" s="167">
        <v>34.82</v>
      </c>
      <c r="T306" s="167">
        <v>43.87</v>
      </c>
      <c r="U306" s="167">
        <v>34.590000000000003</v>
      </c>
      <c r="V306" s="167">
        <v>34.369999999999997</v>
      </c>
      <c r="W306" s="167">
        <v>34.340000000000003</v>
      </c>
      <c r="X306" s="167">
        <v>43.83</v>
      </c>
      <c r="Y306" s="167">
        <v>34.58</v>
      </c>
      <c r="Z306" s="167">
        <v>44.02</v>
      </c>
      <c r="AA306" s="167">
        <v>34.76</v>
      </c>
      <c r="AB306" s="167">
        <v>44.33</v>
      </c>
      <c r="AC306" s="167">
        <v>35.04</v>
      </c>
      <c r="AD306" s="167">
        <v>44.07</v>
      </c>
      <c r="AE306" s="167">
        <v>35.32</v>
      </c>
      <c r="AF306" s="167">
        <v>43.32</v>
      </c>
      <c r="AG306" s="167">
        <v>35.08</v>
      </c>
      <c r="AH306" s="167">
        <v>43.79</v>
      </c>
      <c r="AI306" s="167">
        <v>34.770000000000003</v>
      </c>
      <c r="AJ306" s="167">
        <v>43.98</v>
      </c>
      <c r="AK306" s="167">
        <v>35.03</v>
      </c>
    </row>
    <row r="307" spans="1:40">
      <c r="A307" s="132" t="s">
        <v>53</v>
      </c>
      <c r="B307" s="166">
        <v>44.97</v>
      </c>
      <c r="C307" s="166">
        <v>35</v>
      </c>
      <c r="D307" s="166">
        <v>45.37</v>
      </c>
      <c r="E307" s="166">
        <v>35.39</v>
      </c>
      <c r="F307" s="166">
        <v>44.44</v>
      </c>
      <c r="G307" s="166">
        <v>35.590000000000003</v>
      </c>
      <c r="H307" s="166">
        <v>44.94</v>
      </c>
      <c r="I307" s="166">
        <v>35.33</v>
      </c>
      <c r="J307" s="166">
        <v>35</v>
      </c>
      <c r="K307" s="166">
        <v>34.89</v>
      </c>
      <c r="L307" s="166">
        <v>45.13</v>
      </c>
      <c r="M307" s="166">
        <v>35.28</v>
      </c>
      <c r="N307" s="166">
        <v>44.39</v>
      </c>
      <c r="O307" s="166">
        <v>34.380000000000003</v>
      </c>
      <c r="P307" s="166">
        <v>44.29</v>
      </c>
      <c r="Q307" s="166">
        <v>34.82</v>
      </c>
      <c r="R307" s="166">
        <v>43.6</v>
      </c>
      <c r="S307" s="166">
        <v>34.869999999999997</v>
      </c>
      <c r="T307" s="166">
        <v>44.38</v>
      </c>
      <c r="U307" s="166">
        <v>34.700000000000003</v>
      </c>
      <c r="V307" s="166">
        <v>34.380000000000003</v>
      </c>
      <c r="W307" s="166">
        <v>34.54</v>
      </c>
      <c r="X307" s="166">
        <v>44.32</v>
      </c>
      <c r="Y307" s="166">
        <v>34.68</v>
      </c>
      <c r="Z307" s="166">
        <v>44.93</v>
      </c>
      <c r="AA307" s="166">
        <v>35.25</v>
      </c>
      <c r="AB307" s="166">
        <v>45.41</v>
      </c>
      <c r="AC307" s="166">
        <v>35.68</v>
      </c>
      <c r="AD307" s="166">
        <v>45.08</v>
      </c>
      <c r="AE307" s="166">
        <v>35.950000000000003</v>
      </c>
      <c r="AF307" s="166">
        <v>44.14</v>
      </c>
      <c r="AG307" s="166">
        <v>35.630000000000003</v>
      </c>
      <c r="AH307" s="166">
        <v>44.83</v>
      </c>
      <c r="AI307" s="166">
        <v>35.340000000000003</v>
      </c>
      <c r="AJ307" s="166">
        <v>44.96</v>
      </c>
      <c r="AK307" s="166">
        <v>35.619999999999997</v>
      </c>
    </row>
    <row r="308" spans="1:40" ht="17.399999999999999" thickBot="1">
      <c r="A308" s="133" t="s">
        <v>54</v>
      </c>
      <c r="B308" s="167">
        <v>44.74</v>
      </c>
      <c r="C308" s="167">
        <v>34.549999999999997</v>
      </c>
      <c r="D308" s="167">
        <v>44.93</v>
      </c>
      <c r="E308" s="167">
        <v>35.090000000000003</v>
      </c>
      <c r="F308" s="167">
        <v>43.91</v>
      </c>
      <c r="G308" s="167">
        <v>35.08</v>
      </c>
      <c r="H308" s="167">
        <v>44.86</v>
      </c>
      <c r="I308" s="167">
        <v>34.93</v>
      </c>
      <c r="J308" s="167">
        <v>34.549999999999997</v>
      </c>
      <c r="K308" s="167">
        <v>34.67</v>
      </c>
      <c r="L308" s="167">
        <v>44.81</v>
      </c>
      <c r="M308" s="167">
        <v>34.880000000000003</v>
      </c>
      <c r="N308" s="167">
        <v>45.78</v>
      </c>
      <c r="O308" s="167">
        <v>35.119999999999997</v>
      </c>
      <c r="P308" s="167">
        <v>45.62</v>
      </c>
      <c r="Q308" s="167">
        <v>35.42</v>
      </c>
      <c r="R308" s="167">
        <v>44.96</v>
      </c>
      <c r="S308" s="167">
        <v>35.340000000000003</v>
      </c>
      <c r="T308" s="167">
        <v>45.64</v>
      </c>
      <c r="U308" s="167">
        <v>35.24</v>
      </c>
      <c r="V308" s="167">
        <v>35.119999999999997</v>
      </c>
      <c r="W308" s="167">
        <v>35.06</v>
      </c>
      <c r="X308" s="167">
        <v>45.66</v>
      </c>
      <c r="Y308" s="167">
        <v>35.26</v>
      </c>
      <c r="Z308" s="167">
        <v>45.08</v>
      </c>
      <c r="AA308" s="167">
        <v>35.130000000000003</v>
      </c>
      <c r="AB308" s="167">
        <v>45.38</v>
      </c>
      <c r="AC308" s="167">
        <v>35.6</v>
      </c>
      <c r="AD308" s="167">
        <v>45.05</v>
      </c>
      <c r="AE308" s="167">
        <v>35.75</v>
      </c>
      <c r="AF308" s="167">
        <v>44.24</v>
      </c>
      <c r="AG308" s="167">
        <v>35.53</v>
      </c>
      <c r="AH308" s="167">
        <v>44.76</v>
      </c>
      <c r="AI308" s="167">
        <v>35.369999999999997</v>
      </c>
      <c r="AJ308" s="167">
        <v>44.98</v>
      </c>
      <c r="AK308" s="167">
        <v>35.5</v>
      </c>
    </row>
    <row r="309" spans="1:40" ht="17.399999999999999" thickBot="1">
      <c r="A309" s="134" t="s">
        <v>120</v>
      </c>
      <c r="B309" s="168">
        <v>43</v>
      </c>
      <c r="C309" s="168">
        <v>33.85</v>
      </c>
      <c r="D309" s="168">
        <v>43.39</v>
      </c>
      <c r="E309" s="168">
        <v>34.200000000000003</v>
      </c>
      <c r="F309" s="168">
        <v>42.98</v>
      </c>
      <c r="G309" s="168">
        <v>34.42</v>
      </c>
      <c r="H309" s="168">
        <v>43.4</v>
      </c>
      <c r="I309" s="168">
        <v>34.26</v>
      </c>
      <c r="J309" s="168">
        <v>33.840000000000003</v>
      </c>
      <c r="K309" s="168">
        <v>33.979999999999997</v>
      </c>
      <c r="L309" s="168">
        <v>43.27</v>
      </c>
      <c r="M309" s="168">
        <v>34.159999999999997</v>
      </c>
      <c r="N309" s="168">
        <v>42.88</v>
      </c>
      <c r="O309" s="168">
        <v>33.700000000000003</v>
      </c>
      <c r="P309" s="168">
        <v>42.92</v>
      </c>
      <c r="Q309" s="284">
        <v>33.99</v>
      </c>
      <c r="R309" s="168">
        <v>42.22</v>
      </c>
      <c r="S309" s="284">
        <v>34.18</v>
      </c>
      <c r="T309" s="168">
        <v>42.91</v>
      </c>
      <c r="U309" s="284">
        <v>33.979999999999997</v>
      </c>
      <c r="V309" s="168">
        <v>33.700000000000003</v>
      </c>
      <c r="W309" s="284">
        <v>33.76</v>
      </c>
      <c r="X309" s="168">
        <v>42.86</v>
      </c>
      <c r="Y309" s="284">
        <v>33.950000000000003</v>
      </c>
      <c r="Z309" s="168">
        <v>43.53</v>
      </c>
      <c r="AA309" s="168">
        <v>33.950000000000003</v>
      </c>
      <c r="AB309" s="168">
        <v>43.81</v>
      </c>
      <c r="AC309" s="168">
        <v>34.32</v>
      </c>
      <c r="AD309" s="168">
        <v>43.47</v>
      </c>
      <c r="AE309" s="168">
        <v>34.46</v>
      </c>
      <c r="AF309" s="168">
        <v>42.91</v>
      </c>
      <c r="AG309" s="168">
        <v>34.33</v>
      </c>
      <c r="AH309" s="168">
        <v>43.36</v>
      </c>
      <c r="AI309" s="168">
        <v>34.17</v>
      </c>
      <c r="AJ309" s="168">
        <v>43.47</v>
      </c>
      <c r="AK309" s="168">
        <v>34.26</v>
      </c>
    </row>
    <row r="310" spans="1:40">
      <c r="A310" s="136"/>
      <c r="B310" s="135"/>
      <c r="C310" s="135"/>
      <c r="D310" s="135"/>
      <c r="E310" s="135"/>
      <c r="F310" s="135"/>
      <c r="G310" s="135"/>
      <c r="H310" s="135"/>
      <c r="I310" s="135"/>
      <c r="J310" s="135"/>
      <c r="K310" s="135"/>
      <c r="L310" s="135"/>
      <c r="M310" s="135"/>
      <c r="N310" s="135"/>
      <c r="O310" s="135"/>
      <c r="P310" s="135"/>
      <c r="Q310" s="135"/>
      <c r="R310" s="135"/>
      <c r="S310" s="135"/>
      <c r="T310" s="135"/>
      <c r="U310" s="135"/>
      <c r="V310" s="135"/>
      <c r="W310" s="135"/>
      <c r="X310" s="135"/>
      <c r="Y310" s="135"/>
      <c r="Z310" s="135"/>
      <c r="AA310" s="135"/>
      <c r="AB310" s="135"/>
      <c r="AC310" s="136"/>
      <c r="AD310" s="135"/>
      <c r="AE310" s="136"/>
      <c r="AF310" s="135"/>
      <c r="AG310" s="136"/>
      <c r="AH310" s="135"/>
      <c r="AI310" s="136"/>
      <c r="AJ310" s="135"/>
      <c r="AK310" s="136"/>
      <c r="AL310" s="129"/>
      <c r="AM310" s="129"/>
      <c r="AN310" s="129"/>
    </row>
    <row r="311" spans="1:40" ht="17.399999999999999" thickBot="1">
      <c r="A311" s="136"/>
      <c r="B311" s="135"/>
      <c r="C311" s="135"/>
      <c r="D311" s="135"/>
      <c r="E311" s="135"/>
      <c r="F311" s="135"/>
      <c r="G311" s="135"/>
      <c r="H311" s="135"/>
      <c r="I311" s="135"/>
      <c r="J311" s="135"/>
      <c r="K311" s="135"/>
      <c r="L311" s="135"/>
      <c r="M311" s="135"/>
      <c r="N311" s="135"/>
      <c r="O311" s="135"/>
      <c r="P311" s="135"/>
      <c r="Q311" s="135"/>
      <c r="R311" s="135"/>
      <c r="S311" s="135"/>
      <c r="T311" s="135"/>
      <c r="U311" s="135"/>
      <c r="V311" s="135"/>
      <c r="W311" s="135"/>
      <c r="X311" s="135"/>
      <c r="Y311" s="135"/>
      <c r="Z311" s="135"/>
      <c r="AA311" s="135"/>
      <c r="AB311" s="135"/>
      <c r="AC311" s="136"/>
      <c r="AD311" s="135"/>
      <c r="AE311" s="136"/>
      <c r="AF311" s="135"/>
      <c r="AG311" s="136"/>
      <c r="AH311" s="135"/>
      <c r="AI311" s="136"/>
      <c r="AJ311" s="135"/>
      <c r="AK311" s="136"/>
      <c r="AL311" s="129"/>
      <c r="AM311" s="129"/>
      <c r="AN311" s="129"/>
    </row>
    <row r="312" spans="1:40" ht="31.8" thickBot="1">
      <c r="A312" s="378" t="s">
        <v>23</v>
      </c>
      <c r="B312" s="434">
        <v>2024</v>
      </c>
      <c r="C312" s="434"/>
      <c r="D312" s="434"/>
      <c r="E312" s="434"/>
      <c r="F312" s="434"/>
      <c r="G312" s="434"/>
      <c r="H312" s="434"/>
      <c r="I312" s="434"/>
      <c r="J312" s="434"/>
      <c r="K312" s="434"/>
      <c r="L312" s="434"/>
      <c r="M312" s="434"/>
      <c r="N312" s="306">
        <v>2025</v>
      </c>
      <c r="O312" s="306"/>
      <c r="P312" s="306"/>
      <c r="Q312" s="306"/>
      <c r="R312" s="306"/>
      <c r="S312" s="306"/>
      <c r="T312" s="306"/>
      <c r="U312" s="306"/>
      <c r="V312" s="306"/>
      <c r="W312" s="306"/>
      <c r="X312" s="306"/>
      <c r="Y312" s="306"/>
      <c r="Z312" s="415" t="s">
        <v>121</v>
      </c>
      <c r="AA312" s="415"/>
      <c r="AB312" s="415"/>
      <c r="AC312" s="415"/>
      <c r="AD312" s="415"/>
      <c r="AE312" s="415"/>
      <c r="AF312" s="415"/>
      <c r="AG312" s="415"/>
      <c r="AH312" s="415"/>
      <c r="AI312" s="415"/>
      <c r="AJ312" s="415"/>
      <c r="AK312" s="415"/>
      <c r="AL312" s="129"/>
      <c r="AM312" s="129"/>
      <c r="AN312" s="129"/>
    </row>
    <row r="313" spans="1:40" ht="22.5" customHeight="1" thickBot="1">
      <c r="A313" s="378"/>
      <c r="B313" s="307">
        <v>44</v>
      </c>
      <c r="C313" s="307"/>
      <c r="D313" s="307">
        <v>49</v>
      </c>
      <c r="E313" s="307"/>
      <c r="F313" s="307">
        <v>53</v>
      </c>
      <c r="G313" s="307"/>
      <c r="H313" s="307">
        <v>72</v>
      </c>
      <c r="I313" s="307"/>
      <c r="J313" s="307">
        <v>85</v>
      </c>
      <c r="K313" s="307"/>
      <c r="L313" s="307" t="s">
        <v>24</v>
      </c>
      <c r="M313" s="307"/>
      <c r="N313" s="307">
        <v>44</v>
      </c>
      <c r="O313" s="307"/>
      <c r="P313" s="307">
        <v>49</v>
      </c>
      <c r="Q313" s="307"/>
      <c r="R313" s="307">
        <v>53</v>
      </c>
      <c r="S313" s="307"/>
      <c r="T313" s="307">
        <v>72</v>
      </c>
      <c r="U313" s="307"/>
      <c r="V313" s="307">
        <v>85</v>
      </c>
      <c r="W313" s="307"/>
      <c r="X313" s="307" t="s">
        <v>24</v>
      </c>
      <c r="Y313" s="307"/>
      <c r="Z313" s="416">
        <v>44</v>
      </c>
      <c r="AA313" s="416"/>
      <c r="AB313" s="416">
        <v>49</v>
      </c>
      <c r="AC313" s="416"/>
      <c r="AD313" s="416">
        <v>53</v>
      </c>
      <c r="AE313" s="416"/>
      <c r="AF313" s="416">
        <v>72</v>
      </c>
      <c r="AG313" s="416"/>
      <c r="AH313" s="416">
        <v>85</v>
      </c>
      <c r="AI313" s="416"/>
      <c r="AJ313" s="416" t="s">
        <v>24</v>
      </c>
      <c r="AK313" s="416"/>
      <c r="AL313" s="129"/>
      <c r="AM313" s="129"/>
      <c r="AN313" s="129"/>
    </row>
    <row r="314" spans="1:40" ht="25.5" customHeight="1" thickBot="1">
      <c r="A314" s="378"/>
      <c r="B314" s="155" t="s">
        <v>25</v>
      </c>
      <c r="C314" s="155" t="s">
        <v>26</v>
      </c>
      <c r="D314" s="155" t="s">
        <v>25</v>
      </c>
      <c r="E314" s="155" t="s">
        <v>26</v>
      </c>
      <c r="F314" s="155" t="s">
        <v>25</v>
      </c>
      <c r="G314" s="155" t="s">
        <v>26</v>
      </c>
      <c r="H314" s="155" t="s">
        <v>25</v>
      </c>
      <c r="I314" s="155" t="s">
        <v>26</v>
      </c>
      <c r="J314" s="155" t="s">
        <v>25</v>
      </c>
      <c r="K314" s="155" t="s">
        <v>26</v>
      </c>
      <c r="L314" s="155" t="s">
        <v>25</v>
      </c>
      <c r="M314" s="155" t="s">
        <v>26</v>
      </c>
      <c r="N314" s="155" t="s">
        <v>25</v>
      </c>
      <c r="O314" s="155" t="s">
        <v>26</v>
      </c>
      <c r="P314" s="155" t="s">
        <v>25</v>
      </c>
      <c r="Q314" s="155" t="s">
        <v>26</v>
      </c>
      <c r="R314" s="155" t="s">
        <v>25</v>
      </c>
      <c r="S314" s="155" t="s">
        <v>26</v>
      </c>
      <c r="T314" s="155" t="s">
        <v>25</v>
      </c>
      <c r="U314" s="155" t="s">
        <v>26</v>
      </c>
      <c r="V314" s="155" t="s">
        <v>25</v>
      </c>
      <c r="W314" s="155" t="s">
        <v>26</v>
      </c>
      <c r="X314" s="155" t="s">
        <v>25</v>
      </c>
      <c r="Y314" s="155" t="s">
        <v>26</v>
      </c>
      <c r="Z314" s="156" t="s">
        <v>25</v>
      </c>
      <c r="AA314" s="156" t="s">
        <v>26</v>
      </c>
      <c r="AB314" s="156" t="s">
        <v>25</v>
      </c>
      <c r="AC314" s="156" t="s">
        <v>26</v>
      </c>
      <c r="AD314" s="156" t="s">
        <v>25</v>
      </c>
      <c r="AE314" s="156" t="s">
        <v>26</v>
      </c>
      <c r="AF314" s="156" t="s">
        <v>25</v>
      </c>
      <c r="AG314" s="156" t="s">
        <v>26</v>
      </c>
      <c r="AH314" s="156" t="s">
        <v>25</v>
      </c>
      <c r="AI314" s="156" t="s">
        <v>26</v>
      </c>
      <c r="AJ314" s="156" t="s">
        <v>25</v>
      </c>
      <c r="AK314" s="156" t="s">
        <v>26</v>
      </c>
      <c r="AL314" s="129"/>
      <c r="AM314" s="129"/>
      <c r="AN314" s="129"/>
    </row>
    <row r="315" spans="1:40">
      <c r="A315" s="132" t="s">
        <v>10</v>
      </c>
      <c r="B315" s="166">
        <v>44.97</v>
      </c>
      <c r="C315" s="166">
        <v>34.799999999999997</v>
      </c>
      <c r="D315" s="166">
        <v>45.2</v>
      </c>
      <c r="E315" s="166">
        <v>35.19</v>
      </c>
      <c r="F315" s="166">
        <v>44.88</v>
      </c>
      <c r="G315" s="166">
        <v>35.39</v>
      </c>
      <c r="H315" s="166">
        <v>44.04</v>
      </c>
      <c r="I315" s="166">
        <v>35.14</v>
      </c>
      <c r="J315" s="166">
        <v>44.72</v>
      </c>
      <c r="K315" s="166">
        <v>34.99</v>
      </c>
      <c r="L315" s="166">
        <v>44.84</v>
      </c>
      <c r="M315" s="166">
        <v>35.130000000000003</v>
      </c>
      <c r="N315" s="285">
        <v>44.722000000000001</v>
      </c>
      <c r="O315" s="285">
        <v>34.329439999999998</v>
      </c>
      <c r="P315" s="285">
        <v>45.26925</v>
      </c>
      <c r="Q315" s="285">
        <v>34.90061</v>
      </c>
      <c r="R315" s="285">
        <v>44.840670000000003</v>
      </c>
      <c r="S315" s="285">
        <v>34.836320000000001</v>
      </c>
      <c r="T315" s="285">
        <v>44.189120000000003</v>
      </c>
      <c r="U315" s="285">
        <v>34.991720000000001</v>
      </c>
      <c r="V315" s="285">
        <v>44.441549999999999</v>
      </c>
      <c r="W315" s="285">
        <v>34.529499999999999</v>
      </c>
      <c r="X315" s="285">
        <v>44.762659999999997</v>
      </c>
      <c r="Y315" s="285">
        <v>34.705889999999997</v>
      </c>
      <c r="Z315" s="157">
        <f>AVERAGE(B297,N297,Z297,B315,N315)</f>
        <v>44.526400000000002</v>
      </c>
      <c r="AA315" s="157">
        <f>AVERAGE(C297,O297,AA297,C315,O315)</f>
        <v>34.213888000000004</v>
      </c>
      <c r="AB315" s="157">
        <f t="shared" ref="AB315:AK326" si="1086">AVERAGE(D297,P297,AB297,D315,P315)</f>
        <v>44.88185</v>
      </c>
      <c r="AC315" s="157">
        <f t="shared" si="1086"/>
        <v>34.710121999999998</v>
      </c>
      <c r="AD315" s="157">
        <f t="shared" si="1086"/>
        <v>44.344133999999997</v>
      </c>
      <c r="AE315" s="157">
        <f t="shared" si="1086"/>
        <v>34.801264000000003</v>
      </c>
      <c r="AF315" s="157">
        <f t="shared" si="1086"/>
        <v>44.065823999999999</v>
      </c>
      <c r="AG315" s="157">
        <f t="shared" si="1086"/>
        <v>34.692344000000006</v>
      </c>
      <c r="AH315" s="157">
        <f t="shared" si="1086"/>
        <v>40.276310000000002</v>
      </c>
      <c r="AI315" s="157">
        <f t="shared" si="1086"/>
        <v>34.387900000000002</v>
      </c>
      <c r="AJ315" s="157">
        <f t="shared" si="1086"/>
        <v>44.542532000000008</v>
      </c>
      <c r="AK315" s="157">
        <f t="shared" si="1086"/>
        <v>34.575178000000008</v>
      </c>
      <c r="AL315" s="129"/>
      <c r="AM315" s="129"/>
      <c r="AN315" s="129"/>
    </row>
    <row r="316" spans="1:40">
      <c r="A316" s="133" t="s">
        <v>11</v>
      </c>
      <c r="B316" s="167">
        <v>43.88</v>
      </c>
      <c r="C316" s="167">
        <v>34.22</v>
      </c>
      <c r="D316" s="167">
        <v>44.05</v>
      </c>
      <c r="E316" s="167">
        <v>34.58</v>
      </c>
      <c r="F316" s="167">
        <v>43.84</v>
      </c>
      <c r="G316" s="167">
        <v>34.86</v>
      </c>
      <c r="H316" s="167">
        <v>43.09</v>
      </c>
      <c r="I316" s="167">
        <v>34.659999999999997</v>
      </c>
      <c r="J316" s="167">
        <v>43.96</v>
      </c>
      <c r="K316" s="167">
        <v>34.35</v>
      </c>
      <c r="L316" s="167">
        <v>43.82</v>
      </c>
      <c r="M316" s="167">
        <v>34.57</v>
      </c>
      <c r="N316" s="286">
        <v>44.222790000000003</v>
      </c>
      <c r="O316" s="286">
        <v>33.960740000000001</v>
      </c>
      <c r="P316" s="286">
        <v>44.65128</v>
      </c>
      <c r="Q316" s="286">
        <v>34.525500000000001</v>
      </c>
      <c r="R316" s="286">
        <v>44.475250000000003</v>
      </c>
      <c r="S316" s="286">
        <v>34.532319999999999</v>
      </c>
      <c r="T316" s="286">
        <v>43.746250000000003</v>
      </c>
      <c r="U316" s="286">
        <v>34.689819999999997</v>
      </c>
      <c r="V316" s="286">
        <v>43.726649999999999</v>
      </c>
      <c r="W316" s="286">
        <v>34.29139</v>
      </c>
      <c r="X316" s="286">
        <v>44.265909999999998</v>
      </c>
      <c r="Y316" s="286">
        <v>34.383020000000002</v>
      </c>
      <c r="Z316" s="158">
        <f t="shared" ref="Z316:AA326" si="1087">AVERAGE(B298,N298,Z298,B316,N316)</f>
        <v>44.046557999999997</v>
      </c>
      <c r="AA316" s="158">
        <f t="shared" si="1087"/>
        <v>33.922148000000007</v>
      </c>
      <c r="AB316" s="158">
        <f t="shared" si="1086"/>
        <v>44.396255999999994</v>
      </c>
      <c r="AC316" s="158">
        <f t="shared" si="1086"/>
        <v>34.375099999999996</v>
      </c>
      <c r="AD316" s="158">
        <f t="shared" si="1086"/>
        <v>43.901049999999998</v>
      </c>
      <c r="AE316" s="158">
        <f t="shared" si="1086"/>
        <v>34.558464000000001</v>
      </c>
      <c r="AF316" s="158">
        <f t="shared" si="1086"/>
        <v>43.607250000000001</v>
      </c>
      <c r="AG316" s="158">
        <f t="shared" si="1086"/>
        <v>34.451963999999997</v>
      </c>
      <c r="AH316" s="158">
        <f t="shared" si="1086"/>
        <v>39.925330000000002</v>
      </c>
      <c r="AI316" s="158">
        <f t="shared" si="1086"/>
        <v>34.122278000000001</v>
      </c>
      <c r="AJ316" s="158">
        <f t="shared" si="1086"/>
        <v>44.077181999999993</v>
      </c>
      <c r="AK316" s="158">
        <f t="shared" si="1086"/>
        <v>34.300604</v>
      </c>
      <c r="AL316" s="129"/>
      <c r="AM316" s="129"/>
      <c r="AN316" s="129"/>
    </row>
    <row r="317" spans="1:40">
      <c r="A317" s="132" t="s">
        <v>12</v>
      </c>
      <c r="B317" s="166">
        <v>44.24</v>
      </c>
      <c r="C317" s="166">
        <v>34.32</v>
      </c>
      <c r="D317" s="166">
        <v>44.27</v>
      </c>
      <c r="E317" s="166">
        <v>34.64</v>
      </c>
      <c r="F317" s="166">
        <v>44.15</v>
      </c>
      <c r="G317" s="166">
        <v>34.94</v>
      </c>
      <c r="H317" s="166">
        <v>43.36</v>
      </c>
      <c r="I317" s="166">
        <v>34.72</v>
      </c>
      <c r="J317" s="166">
        <v>43.86</v>
      </c>
      <c r="K317" s="166">
        <v>34.49</v>
      </c>
      <c r="L317" s="166">
        <v>44.07</v>
      </c>
      <c r="M317" s="166">
        <v>34.659999999999997</v>
      </c>
      <c r="N317" s="285">
        <v>43.478259999999999</v>
      </c>
      <c r="O317" s="285">
        <v>33.81026</v>
      </c>
      <c r="P317" s="285">
        <v>43.810470000000002</v>
      </c>
      <c r="Q317" s="285">
        <v>34.219569999999997</v>
      </c>
      <c r="R317" s="285">
        <v>43.673020000000001</v>
      </c>
      <c r="S317" s="285">
        <v>34.327069999999999</v>
      </c>
      <c r="T317" s="285">
        <v>43.043390000000002</v>
      </c>
      <c r="U317" s="285">
        <v>34.418939999999999</v>
      </c>
      <c r="V317" s="285">
        <v>43.011600000000001</v>
      </c>
      <c r="W317" s="285">
        <v>33.992539999999998</v>
      </c>
      <c r="X317" s="285">
        <v>43.492780000000003</v>
      </c>
      <c r="Y317" s="285">
        <v>34.1509</v>
      </c>
      <c r="Z317" s="157">
        <f t="shared" si="1087"/>
        <v>43.549652000000002</v>
      </c>
      <c r="AA317" s="157">
        <f t="shared" si="1087"/>
        <v>33.964051999999995</v>
      </c>
      <c r="AB317" s="157">
        <f t="shared" si="1086"/>
        <v>43.908094000000006</v>
      </c>
      <c r="AC317" s="157">
        <f t="shared" si="1086"/>
        <v>34.317914000000002</v>
      </c>
      <c r="AD317" s="157">
        <f t="shared" si="1086"/>
        <v>43.578603999999999</v>
      </c>
      <c r="AE317" s="157">
        <f t="shared" si="1086"/>
        <v>34.583413999999998</v>
      </c>
      <c r="AF317" s="157">
        <f t="shared" si="1086"/>
        <v>43.308678</v>
      </c>
      <c r="AG317" s="157">
        <f t="shared" si="1086"/>
        <v>34.409787999999999</v>
      </c>
      <c r="AH317" s="157">
        <f t="shared" si="1086"/>
        <v>39.706319999999991</v>
      </c>
      <c r="AI317" s="157">
        <f t="shared" si="1086"/>
        <v>34.078507999999999</v>
      </c>
      <c r="AJ317" s="157">
        <f t="shared" si="1086"/>
        <v>43.634555999999996</v>
      </c>
      <c r="AK317" s="157">
        <f t="shared" si="1086"/>
        <v>34.298180000000002</v>
      </c>
      <c r="AL317" s="129"/>
      <c r="AM317" s="129"/>
      <c r="AN317" s="129"/>
    </row>
    <row r="318" spans="1:40">
      <c r="A318" s="133" t="s">
        <v>13</v>
      </c>
      <c r="B318" s="167">
        <v>43.66</v>
      </c>
      <c r="C318" s="167">
        <v>34.19</v>
      </c>
      <c r="D318" s="167">
        <v>43.77</v>
      </c>
      <c r="E318" s="167">
        <v>34.450000000000003</v>
      </c>
      <c r="F318" s="167">
        <v>43.46</v>
      </c>
      <c r="G318" s="167">
        <v>34.840000000000003</v>
      </c>
      <c r="H318" s="167">
        <v>42.92</v>
      </c>
      <c r="I318" s="167">
        <v>34.61</v>
      </c>
      <c r="J318" s="167">
        <v>43.3</v>
      </c>
      <c r="K318" s="167">
        <v>34.229999999999997</v>
      </c>
      <c r="L318" s="167">
        <v>43.48</v>
      </c>
      <c r="M318" s="167">
        <v>34.51</v>
      </c>
      <c r="N318" s="286">
        <v>42.183660000000003</v>
      </c>
      <c r="O318" s="286">
        <v>33.788670000000003</v>
      </c>
      <c r="P318" s="286">
        <v>42.653750000000002</v>
      </c>
      <c r="Q318" s="286">
        <v>34.04712</v>
      </c>
      <c r="R318" s="286">
        <v>42.343530000000001</v>
      </c>
      <c r="S318" s="286">
        <v>34.233719999999998</v>
      </c>
      <c r="T318" s="286">
        <v>41.824219999999997</v>
      </c>
      <c r="U318" s="286">
        <v>34.225279999999998</v>
      </c>
      <c r="V318" s="286">
        <v>42.032200000000003</v>
      </c>
      <c r="W318" s="286">
        <v>33.733420000000002</v>
      </c>
      <c r="X318" s="286">
        <v>42.262509999999999</v>
      </c>
      <c r="Y318" s="286">
        <v>34.028390000000002</v>
      </c>
      <c r="Z318" s="158">
        <f t="shared" si="1087"/>
        <v>42.644731999999998</v>
      </c>
      <c r="AA318" s="158">
        <f t="shared" si="1087"/>
        <v>33.995733999999999</v>
      </c>
      <c r="AB318" s="158">
        <f t="shared" si="1086"/>
        <v>42.992750000000001</v>
      </c>
      <c r="AC318" s="158">
        <f t="shared" si="1086"/>
        <v>34.215423999999999</v>
      </c>
      <c r="AD318" s="158">
        <f t="shared" si="1086"/>
        <v>42.684706000000006</v>
      </c>
      <c r="AE318" s="158">
        <f t="shared" si="1086"/>
        <v>34.564744000000005</v>
      </c>
      <c r="AF318" s="158">
        <f t="shared" si="1086"/>
        <v>42.590843999999997</v>
      </c>
      <c r="AG318" s="158">
        <f t="shared" si="1086"/>
        <v>34.359055999999995</v>
      </c>
      <c r="AH318" s="158">
        <f t="shared" si="1086"/>
        <v>39.310440000000007</v>
      </c>
      <c r="AI318" s="158">
        <f t="shared" si="1086"/>
        <v>33.878684</v>
      </c>
      <c r="AJ318" s="158">
        <f t="shared" si="1086"/>
        <v>42.756501999999998</v>
      </c>
      <c r="AK318" s="158">
        <f t="shared" si="1086"/>
        <v>34.247677999999993</v>
      </c>
      <c r="AL318" s="129"/>
      <c r="AM318" s="129"/>
      <c r="AN318" s="129"/>
    </row>
    <row r="319" spans="1:40">
      <c r="A319" s="132" t="s">
        <v>14</v>
      </c>
      <c r="B319" s="166">
        <v>42.58</v>
      </c>
      <c r="C319" s="166">
        <v>33.71</v>
      </c>
      <c r="D319" s="166">
        <v>42.85</v>
      </c>
      <c r="E319" s="166">
        <v>34.01</v>
      </c>
      <c r="F319" s="166">
        <v>42.16</v>
      </c>
      <c r="G319" s="166">
        <v>34.340000000000003</v>
      </c>
      <c r="H319" s="166">
        <v>41.87</v>
      </c>
      <c r="I319" s="166">
        <v>34.119999999999997</v>
      </c>
      <c r="J319" s="166">
        <v>42.53</v>
      </c>
      <c r="K319" s="166">
        <v>33.770000000000003</v>
      </c>
      <c r="L319" s="166">
        <v>42.4</v>
      </c>
      <c r="M319" s="166">
        <v>34.03</v>
      </c>
      <c r="N319" s="285">
        <v>41.209490000000002</v>
      </c>
      <c r="O319" s="285">
        <v>33.405920000000002</v>
      </c>
      <c r="P319" s="285">
        <v>41.75468</v>
      </c>
      <c r="Q319" s="285">
        <v>33.66939</v>
      </c>
      <c r="R319" s="285">
        <v>41.421140000000001</v>
      </c>
      <c r="S319" s="285">
        <v>33.855919999999998</v>
      </c>
      <c r="T319" s="285">
        <v>40.926169999999999</v>
      </c>
      <c r="U319" s="285">
        <v>33.869869999999999</v>
      </c>
      <c r="V319" s="285">
        <v>41.195659999999997</v>
      </c>
      <c r="W319" s="285">
        <v>33.461739999999999</v>
      </c>
      <c r="X319" s="285">
        <v>41.345829999999999</v>
      </c>
      <c r="Y319" s="285">
        <v>33.66572</v>
      </c>
      <c r="Z319" s="157">
        <f t="shared" si="1087"/>
        <v>41.819898000000002</v>
      </c>
      <c r="AA319" s="157">
        <f t="shared" si="1087"/>
        <v>33.527183999999998</v>
      </c>
      <c r="AB319" s="157">
        <f t="shared" si="1086"/>
        <v>42.184936</v>
      </c>
      <c r="AC319" s="157">
        <f t="shared" si="1086"/>
        <v>33.777878000000001</v>
      </c>
      <c r="AD319" s="157">
        <f t="shared" si="1086"/>
        <v>41.778227999999999</v>
      </c>
      <c r="AE319" s="157">
        <f t="shared" si="1086"/>
        <v>34.071184000000002</v>
      </c>
      <c r="AF319" s="157">
        <f t="shared" si="1086"/>
        <v>41.727233999999996</v>
      </c>
      <c r="AG319" s="157">
        <f t="shared" si="1086"/>
        <v>33.907974000000003</v>
      </c>
      <c r="AH319" s="157">
        <f t="shared" si="1086"/>
        <v>38.623132000000005</v>
      </c>
      <c r="AI319" s="157">
        <f t="shared" si="1086"/>
        <v>33.534348000000001</v>
      </c>
      <c r="AJ319" s="157">
        <f t="shared" si="1086"/>
        <v>41.911166000000001</v>
      </c>
      <c r="AK319" s="157">
        <f t="shared" si="1086"/>
        <v>33.797143999999996</v>
      </c>
      <c r="AL319" s="129"/>
      <c r="AM319" s="129"/>
      <c r="AN319" s="129"/>
    </row>
    <row r="320" spans="1:40">
      <c r="A320" s="133" t="s">
        <v>15</v>
      </c>
      <c r="B320" s="167">
        <v>42.03</v>
      </c>
      <c r="C320" s="167">
        <v>33.44</v>
      </c>
      <c r="D320" s="167">
        <v>42.46</v>
      </c>
      <c r="E320" s="167">
        <v>33.72</v>
      </c>
      <c r="F320" s="167">
        <v>41.76</v>
      </c>
      <c r="G320" s="167">
        <v>34.020000000000003</v>
      </c>
      <c r="H320" s="167">
        <v>41.51</v>
      </c>
      <c r="I320" s="167">
        <v>33.86</v>
      </c>
      <c r="J320" s="167">
        <v>42.28</v>
      </c>
      <c r="K320" s="167">
        <v>33.479999999999997</v>
      </c>
      <c r="L320" s="167">
        <v>41.99</v>
      </c>
      <c r="M320" s="167">
        <v>33.74</v>
      </c>
      <c r="N320" s="286">
        <v>40.959670000000003</v>
      </c>
      <c r="O320" s="286">
        <v>32.941279999999999</v>
      </c>
      <c r="P320" s="286">
        <v>41.393439999999998</v>
      </c>
      <c r="Q320" s="286">
        <v>33.216749999999998</v>
      </c>
      <c r="R320" s="286">
        <v>41.018689999999999</v>
      </c>
      <c r="S320" s="286">
        <v>33.37688</v>
      </c>
      <c r="T320" s="286">
        <v>40.494399999999999</v>
      </c>
      <c r="U320" s="286">
        <v>33.413400000000003</v>
      </c>
      <c r="V320" s="286">
        <v>40.898690000000002</v>
      </c>
      <c r="W320" s="286">
        <v>33.0657</v>
      </c>
      <c r="X320" s="286">
        <v>40.997889999999998</v>
      </c>
      <c r="Y320" s="286">
        <v>33.208759999999998</v>
      </c>
      <c r="Z320" s="158">
        <f t="shared" si="1087"/>
        <v>41.457934000000002</v>
      </c>
      <c r="AA320" s="158">
        <f t="shared" si="1087"/>
        <v>33.000256</v>
      </c>
      <c r="AB320" s="158">
        <f t="shared" si="1086"/>
        <v>41.752687999999999</v>
      </c>
      <c r="AC320" s="158">
        <f t="shared" si="1086"/>
        <v>33.349350000000001</v>
      </c>
      <c r="AD320" s="158">
        <f t="shared" si="1086"/>
        <v>41.315737999999996</v>
      </c>
      <c r="AE320" s="158">
        <f t="shared" si="1086"/>
        <v>33.491376000000002</v>
      </c>
      <c r="AF320" s="158">
        <f t="shared" si="1086"/>
        <v>41.298879999999997</v>
      </c>
      <c r="AG320" s="158">
        <f t="shared" si="1086"/>
        <v>33.386679999999998</v>
      </c>
      <c r="AH320" s="158">
        <f t="shared" si="1086"/>
        <v>38.085738000000006</v>
      </c>
      <c r="AI320" s="158">
        <f t="shared" si="1086"/>
        <v>33.175139999999999</v>
      </c>
      <c r="AJ320" s="158">
        <f t="shared" si="1086"/>
        <v>41.499578</v>
      </c>
      <c r="AK320" s="158">
        <f t="shared" si="1086"/>
        <v>33.293752000000005</v>
      </c>
      <c r="AL320" s="129"/>
      <c r="AM320" s="129"/>
      <c r="AN320" s="129"/>
    </row>
    <row r="321" spans="1:40">
      <c r="A321" s="132" t="s">
        <v>16</v>
      </c>
      <c r="B321" s="166">
        <v>41.68</v>
      </c>
      <c r="C321" s="166">
        <v>33.28</v>
      </c>
      <c r="D321" s="166">
        <v>42.05</v>
      </c>
      <c r="E321" s="166">
        <v>33.479999999999997</v>
      </c>
      <c r="F321" s="166">
        <v>41.46</v>
      </c>
      <c r="G321" s="166">
        <v>33.729999999999997</v>
      </c>
      <c r="H321" s="166">
        <v>41.18</v>
      </c>
      <c r="I321" s="166">
        <v>33.54</v>
      </c>
      <c r="J321" s="166">
        <v>41.65</v>
      </c>
      <c r="K321" s="166">
        <v>33.39</v>
      </c>
      <c r="L321" s="166">
        <v>41.61</v>
      </c>
      <c r="M321" s="166">
        <v>33.51</v>
      </c>
      <c r="N321" s="285">
        <v>41.314790000000002</v>
      </c>
      <c r="O321" s="285">
        <v>32.644979999999997</v>
      </c>
      <c r="P321" s="285">
        <v>41.480200000000004</v>
      </c>
      <c r="Q321" s="285">
        <v>32.965449999999997</v>
      </c>
      <c r="R321" s="285">
        <v>41.336280000000002</v>
      </c>
      <c r="S321" s="285">
        <v>32.967120000000001</v>
      </c>
      <c r="T321" s="285">
        <v>40.49136</v>
      </c>
      <c r="U321" s="285">
        <v>33.124929999999999</v>
      </c>
      <c r="V321" s="285">
        <v>40.913620000000002</v>
      </c>
      <c r="W321" s="285">
        <v>32.969560000000001</v>
      </c>
      <c r="X321" s="285">
        <v>41.207650000000001</v>
      </c>
      <c r="Y321" s="285">
        <v>32.909030000000001</v>
      </c>
      <c r="Z321" s="157">
        <f t="shared" si="1087"/>
        <v>41.580957999999995</v>
      </c>
      <c r="AA321" s="157">
        <f t="shared" si="1087"/>
        <v>32.874996000000003</v>
      </c>
      <c r="AB321" s="157">
        <f t="shared" si="1086"/>
        <v>41.700039999999994</v>
      </c>
      <c r="AC321" s="157">
        <f t="shared" si="1086"/>
        <v>33.137090000000001</v>
      </c>
      <c r="AD321" s="157">
        <f t="shared" si="1086"/>
        <v>41.361256000000004</v>
      </c>
      <c r="AE321" s="157">
        <f t="shared" si="1086"/>
        <v>33.235423999999995</v>
      </c>
      <c r="AF321" s="157">
        <f t="shared" si="1086"/>
        <v>41.210271999999996</v>
      </c>
      <c r="AG321" s="157">
        <f t="shared" si="1086"/>
        <v>33.186986000000005</v>
      </c>
      <c r="AH321" s="157">
        <f t="shared" si="1086"/>
        <v>37.914724</v>
      </c>
      <c r="AI321" s="157">
        <f t="shared" si="1086"/>
        <v>33.191912000000002</v>
      </c>
      <c r="AJ321" s="157">
        <f t="shared" si="1086"/>
        <v>41.521529999999998</v>
      </c>
      <c r="AK321" s="157">
        <f t="shared" si="1086"/>
        <v>33.117806000000002</v>
      </c>
      <c r="AL321" s="129"/>
      <c r="AM321" s="129"/>
      <c r="AN321" s="129"/>
    </row>
    <row r="322" spans="1:40">
      <c r="A322" s="133" t="s">
        <v>17</v>
      </c>
      <c r="B322" s="167">
        <v>41.7</v>
      </c>
      <c r="C322" s="167">
        <v>33.090000000000003</v>
      </c>
      <c r="D322" s="167">
        <v>42.01</v>
      </c>
      <c r="E322" s="167">
        <v>33.299999999999997</v>
      </c>
      <c r="F322" s="167">
        <v>41.54</v>
      </c>
      <c r="G322" s="167">
        <v>33.64</v>
      </c>
      <c r="H322" s="167">
        <v>41.06</v>
      </c>
      <c r="I322" s="167">
        <v>33.43</v>
      </c>
      <c r="J322" s="167">
        <v>41.73</v>
      </c>
      <c r="K322" s="167">
        <v>33.25</v>
      </c>
      <c r="L322" s="167">
        <v>41.63</v>
      </c>
      <c r="M322" s="167">
        <v>33.380000000000003</v>
      </c>
      <c r="N322" s="286">
        <v>41.698399999999999</v>
      </c>
      <c r="O322" s="286">
        <v>33.203740000000003</v>
      </c>
      <c r="P322" s="286">
        <v>41.910629999999998</v>
      </c>
      <c r="Q322" s="286">
        <v>33.432139999999997</v>
      </c>
      <c r="R322" s="286">
        <v>41.573590000000003</v>
      </c>
      <c r="S322" s="286">
        <v>33.52563</v>
      </c>
      <c r="T322" s="286">
        <v>40.915370000000003</v>
      </c>
      <c r="U322" s="286">
        <v>33.673380000000002</v>
      </c>
      <c r="V322" s="286">
        <v>41.449890000000003</v>
      </c>
      <c r="W322" s="286">
        <v>33.296349999999997</v>
      </c>
      <c r="X322" s="286">
        <v>41.573810000000002</v>
      </c>
      <c r="Y322" s="286">
        <v>33.420789999999997</v>
      </c>
      <c r="Z322" s="158">
        <f t="shared" si="1087"/>
        <v>41.905679999999997</v>
      </c>
      <c r="AA322" s="158">
        <f t="shared" si="1087"/>
        <v>33.148748000000005</v>
      </c>
      <c r="AB322" s="158">
        <f t="shared" si="1086"/>
        <v>42.004125999999999</v>
      </c>
      <c r="AC322" s="158">
        <f t="shared" si="1086"/>
        <v>33.358428000000004</v>
      </c>
      <c r="AD322" s="158">
        <f t="shared" si="1086"/>
        <v>41.632717999999997</v>
      </c>
      <c r="AE322" s="158">
        <f t="shared" si="1086"/>
        <v>33.561125999999994</v>
      </c>
      <c r="AF322" s="158">
        <f t="shared" si="1086"/>
        <v>41.637073999999998</v>
      </c>
      <c r="AG322" s="158">
        <f t="shared" si="1086"/>
        <v>33.474676000000002</v>
      </c>
      <c r="AH322" s="158">
        <f t="shared" si="1086"/>
        <v>38.351978000000003</v>
      </c>
      <c r="AI322" s="158">
        <f t="shared" si="1086"/>
        <v>33.42127</v>
      </c>
      <c r="AJ322" s="158">
        <f t="shared" si="1086"/>
        <v>41.852761999999998</v>
      </c>
      <c r="AK322" s="158">
        <f t="shared" si="1086"/>
        <v>33.398158000000002</v>
      </c>
      <c r="AL322" s="129"/>
      <c r="AM322" s="129"/>
      <c r="AN322" s="129"/>
    </row>
    <row r="323" spans="1:40">
      <c r="A323" s="132" t="s">
        <v>18</v>
      </c>
      <c r="B323" s="166">
        <v>43.45</v>
      </c>
      <c r="C323" s="166">
        <v>34.380000000000003</v>
      </c>
      <c r="D323" s="166">
        <v>43.87</v>
      </c>
      <c r="E323" s="166">
        <v>34.520000000000003</v>
      </c>
      <c r="F323" s="166">
        <v>43.24</v>
      </c>
      <c r="G323" s="166">
        <v>34.76</v>
      </c>
      <c r="H323" s="166">
        <v>42.77</v>
      </c>
      <c r="I323" s="166">
        <v>34.520000000000003</v>
      </c>
      <c r="J323" s="166">
        <v>43.58</v>
      </c>
      <c r="K323" s="166">
        <v>34.44</v>
      </c>
      <c r="L323" s="166">
        <v>43.4</v>
      </c>
      <c r="M323" s="166">
        <v>34.56</v>
      </c>
      <c r="N323" s="285">
        <v>43.060609999999997</v>
      </c>
      <c r="O323" s="285">
        <v>34.408360000000002</v>
      </c>
      <c r="P323" s="285">
        <v>43.343789999999998</v>
      </c>
      <c r="Q323" s="285">
        <v>34.686419999999998</v>
      </c>
      <c r="R323" s="285">
        <v>43.013669999999998</v>
      </c>
      <c r="S323" s="285">
        <v>34.89237</v>
      </c>
      <c r="T323" s="285">
        <v>42.276319999999998</v>
      </c>
      <c r="U323" s="285">
        <v>34.906260000000003</v>
      </c>
      <c r="V323" s="285">
        <v>43.020119999999999</v>
      </c>
      <c r="W323" s="285">
        <v>34.535040000000002</v>
      </c>
      <c r="X323" s="285">
        <v>43.001489999999997</v>
      </c>
      <c r="Y323" s="285">
        <v>34.69688</v>
      </c>
      <c r="Z323" s="157">
        <f t="shared" si="1087"/>
        <v>42.960121999999998</v>
      </c>
      <c r="AA323" s="157">
        <f t="shared" si="1087"/>
        <v>33.899671999999995</v>
      </c>
      <c r="AB323" s="157">
        <f t="shared" si="1086"/>
        <v>43.166758000000002</v>
      </c>
      <c r="AC323" s="157">
        <f t="shared" si="1086"/>
        <v>34.133284000000003</v>
      </c>
      <c r="AD323" s="157">
        <f t="shared" si="1086"/>
        <v>42.704733999999995</v>
      </c>
      <c r="AE323" s="157">
        <f t="shared" si="1086"/>
        <v>34.316473999999999</v>
      </c>
      <c r="AF323" s="157">
        <f t="shared" si="1086"/>
        <v>42.647264</v>
      </c>
      <c r="AG323" s="157">
        <f t="shared" si="1086"/>
        <v>34.207251999999997</v>
      </c>
      <c r="AH323" s="157">
        <f t="shared" si="1086"/>
        <v>39.334023999999999</v>
      </c>
      <c r="AI323" s="157">
        <f t="shared" si="1086"/>
        <v>34.157008000000005</v>
      </c>
      <c r="AJ323" s="157">
        <f t="shared" si="1086"/>
        <v>42.934297999999998</v>
      </c>
      <c r="AK323" s="157">
        <f>AVERAGE(M305,Y305,AK305,M323,Y323)</f>
        <v>34.151375999999999</v>
      </c>
      <c r="AL323" s="129"/>
      <c r="AM323" s="129"/>
      <c r="AN323" s="129"/>
    </row>
    <row r="324" spans="1:40">
      <c r="A324" s="133" t="s">
        <v>19</v>
      </c>
      <c r="B324" s="167">
        <v>44.17</v>
      </c>
      <c r="C324" s="167">
        <v>34.71</v>
      </c>
      <c r="D324" s="167">
        <v>44.8</v>
      </c>
      <c r="E324" s="167">
        <v>35.01</v>
      </c>
      <c r="F324" s="167">
        <v>44.21</v>
      </c>
      <c r="G324" s="167">
        <v>35.19</v>
      </c>
      <c r="H324" s="167">
        <v>43.91</v>
      </c>
      <c r="I324" s="167">
        <v>35.04</v>
      </c>
      <c r="J324" s="167">
        <v>44.28</v>
      </c>
      <c r="K324" s="167">
        <v>34.67</v>
      </c>
      <c r="L324" s="167">
        <v>44.28</v>
      </c>
      <c r="M324" s="167">
        <v>34.96</v>
      </c>
      <c r="N324" s="286">
        <v>43.954470000000001</v>
      </c>
      <c r="O324" s="286">
        <v>35.361719999999998</v>
      </c>
      <c r="P324" s="286">
        <v>44.423459999999999</v>
      </c>
      <c r="Q324" s="286">
        <v>35.385579999999997</v>
      </c>
      <c r="R324" s="286">
        <v>44.189900000000002</v>
      </c>
      <c r="S324" s="286">
        <v>35.866259999999997</v>
      </c>
      <c r="T324" s="286">
        <v>43.339889999999997</v>
      </c>
      <c r="U324" s="286">
        <v>35.740229999999997</v>
      </c>
      <c r="V324" s="286">
        <v>44.169449999999998</v>
      </c>
      <c r="W324" s="286">
        <v>35.464829999999999</v>
      </c>
      <c r="X324" s="286">
        <v>44.075490000000002</v>
      </c>
      <c r="Y324" s="286">
        <v>35.593890000000002</v>
      </c>
      <c r="Z324" s="158">
        <f t="shared" si="1087"/>
        <v>43.988894000000002</v>
      </c>
      <c r="AA324" s="158">
        <f t="shared" si="1087"/>
        <v>34.742343999999996</v>
      </c>
      <c r="AB324" s="158">
        <f t="shared" si="1086"/>
        <v>44.332692000000002</v>
      </c>
      <c r="AC324" s="158">
        <f t="shared" si="1086"/>
        <v>35.027115999999992</v>
      </c>
      <c r="AD324" s="158">
        <f t="shared" si="1086"/>
        <v>43.845979999999997</v>
      </c>
      <c r="AE324" s="158">
        <f t="shared" si="1086"/>
        <v>35.251252000000001</v>
      </c>
      <c r="AF324" s="158">
        <f t="shared" si="1086"/>
        <v>43.705978000000002</v>
      </c>
      <c r="AG324" s="158">
        <f t="shared" si="1086"/>
        <v>35.070046000000005</v>
      </c>
      <c r="AH324" s="158">
        <f t="shared" si="1086"/>
        <v>40.223889999999997</v>
      </c>
      <c r="AI324" s="158">
        <f t="shared" si="1086"/>
        <v>34.778966000000004</v>
      </c>
      <c r="AJ324" s="158">
        <f t="shared" si="1086"/>
        <v>44.047097999999998</v>
      </c>
      <c r="AK324" s="158">
        <f t="shared" si="1086"/>
        <v>35.004778000000002</v>
      </c>
      <c r="AL324" s="129"/>
      <c r="AM324" s="129"/>
      <c r="AN324" s="129"/>
    </row>
    <row r="325" spans="1:40">
      <c r="A325" s="132" t="s">
        <v>20</v>
      </c>
      <c r="B325" s="166">
        <v>44.86</v>
      </c>
      <c r="C325" s="166">
        <v>34.85</v>
      </c>
      <c r="D325" s="166">
        <v>45.8</v>
      </c>
      <c r="E325" s="166">
        <v>35.36</v>
      </c>
      <c r="F325" s="166">
        <v>44.94</v>
      </c>
      <c r="G325" s="166">
        <v>35.29</v>
      </c>
      <c r="H325" s="166">
        <v>44.53</v>
      </c>
      <c r="I325" s="166">
        <v>35.24</v>
      </c>
      <c r="J325" s="166">
        <v>44.53</v>
      </c>
      <c r="K325" s="166">
        <v>34.79</v>
      </c>
      <c r="L325" s="166">
        <v>44.98</v>
      </c>
      <c r="M325" s="166">
        <v>35.130000000000003</v>
      </c>
      <c r="N325" s="285">
        <v>44.241610000000001</v>
      </c>
      <c r="O325" s="285">
        <v>35.266249999999999</v>
      </c>
      <c r="P325" s="285">
        <v>44.913670000000003</v>
      </c>
      <c r="Q325" s="285">
        <v>35.521639999999998</v>
      </c>
      <c r="R325" s="285">
        <v>44.743749999999999</v>
      </c>
      <c r="S325" s="285">
        <v>35.889780000000002</v>
      </c>
      <c r="T325" s="285">
        <v>43.762219999999999</v>
      </c>
      <c r="U325" s="285">
        <v>35.660119999999999</v>
      </c>
      <c r="V325" s="285">
        <v>44.83325</v>
      </c>
      <c r="W325" s="285">
        <v>35.529969999999999</v>
      </c>
      <c r="X325" s="285">
        <v>44.550649999999997</v>
      </c>
      <c r="Y325" s="285">
        <v>35.601590000000002</v>
      </c>
      <c r="Z325" s="157">
        <f t="shared" si="1087"/>
        <v>44.678321999999994</v>
      </c>
      <c r="AA325" s="157">
        <f t="shared" si="1087"/>
        <v>34.949249999999992</v>
      </c>
      <c r="AB325" s="157">
        <f t="shared" si="1086"/>
        <v>45.156734</v>
      </c>
      <c r="AC325" s="157">
        <f t="shared" si="1086"/>
        <v>35.354327999999995</v>
      </c>
      <c r="AD325" s="157">
        <f t="shared" si="1086"/>
        <v>44.560749999999999</v>
      </c>
      <c r="AE325" s="157">
        <f t="shared" si="1086"/>
        <v>35.517956000000005</v>
      </c>
      <c r="AF325" s="157">
        <f t="shared" si="1086"/>
        <v>44.350443999999996</v>
      </c>
      <c r="AG325" s="157">
        <f t="shared" si="1086"/>
        <v>35.312024000000001</v>
      </c>
      <c r="AH325" s="157">
        <f t="shared" si="1086"/>
        <v>40.714649999999999</v>
      </c>
      <c r="AI325" s="157">
        <f t="shared" si="1086"/>
        <v>35.017994000000002</v>
      </c>
      <c r="AJ325" s="157">
        <f t="shared" si="1086"/>
        <v>44.788129999999995</v>
      </c>
      <c r="AK325" s="157">
        <f t="shared" si="1086"/>
        <v>35.262318000000008</v>
      </c>
      <c r="AL325" s="129"/>
      <c r="AM325" s="129"/>
      <c r="AN325" s="129"/>
    </row>
    <row r="326" spans="1:40" ht="17.399999999999999" thickBot="1">
      <c r="A326" s="133" t="s">
        <v>21</v>
      </c>
      <c r="B326" s="286">
        <v>44.720410000000001</v>
      </c>
      <c r="C326" s="286">
        <v>34.424889999999998</v>
      </c>
      <c r="D326" s="286">
        <v>44.890729999999998</v>
      </c>
      <c r="E326" s="286">
        <v>35.007219999999997</v>
      </c>
      <c r="F326" s="286">
        <v>44.343359999999997</v>
      </c>
      <c r="G326" s="286">
        <v>34.96067</v>
      </c>
      <c r="H326" s="286">
        <v>44.616840000000003</v>
      </c>
      <c r="I326" s="286">
        <v>35.080669999999998</v>
      </c>
      <c r="J326" s="286">
        <v>34.424889999999998</v>
      </c>
      <c r="K326" s="286">
        <v>34.548740000000002</v>
      </c>
      <c r="L326" s="286">
        <v>44.850659999999998</v>
      </c>
      <c r="M326" s="286">
        <v>34.80245</v>
      </c>
      <c r="N326" s="286">
        <v>44.6873</v>
      </c>
      <c r="O326" s="286">
        <v>34.959020000000002</v>
      </c>
      <c r="P326" s="286">
        <v>45.113289999999999</v>
      </c>
      <c r="Q326" s="286">
        <v>35.424869999999999</v>
      </c>
      <c r="R326" s="286">
        <v>44.863889999999998</v>
      </c>
      <c r="S326" s="286">
        <v>35.504519999999999</v>
      </c>
      <c r="T326" s="286">
        <v>43.878740000000001</v>
      </c>
      <c r="U326" s="286">
        <v>35.318649999999998</v>
      </c>
      <c r="V326" s="286">
        <v>44.843260000000001</v>
      </c>
      <c r="W326" s="286">
        <v>35.382370000000002</v>
      </c>
      <c r="X326" s="286">
        <v>44.748379999999997</v>
      </c>
      <c r="Y326" s="286">
        <v>35.321489999999997</v>
      </c>
      <c r="Z326" s="158">
        <f t="shared" si="1087"/>
        <v>45.001542000000008</v>
      </c>
      <c r="AA326" s="158">
        <f t="shared" si="1087"/>
        <v>34.836781999999999</v>
      </c>
      <c r="AB326" s="158">
        <f t="shared" si="1086"/>
        <v>45.186804000000002</v>
      </c>
      <c r="AC326" s="158">
        <f t="shared" si="1086"/>
        <v>35.308418000000003</v>
      </c>
      <c r="AD326" s="158">
        <f t="shared" si="1086"/>
        <v>44.625450000000001</v>
      </c>
      <c r="AE326" s="158">
        <f t="shared" si="1086"/>
        <v>35.327038000000002</v>
      </c>
      <c r="AF326" s="158">
        <f t="shared" si="1086"/>
        <v>44.647115999999997</v>
      </c>
      <c r="AG326" s="158">
        <f t="shared" si="1086"/>
        <v>35.219863999999994</v>
      </c>
      <c r="AH326" s="158">
        <f t="shared" si="1086"/>
        <v>38.739629999999998</v>
      </c>
      <c r="AI326" s="158">
        <f t="shared" si="1086"/>
        <v>35.006222000000001</v>
      </c>
      <c r="AJ326" s="158">
        <f t="shared" si="1086"/>
        <v>45.009808</v>
      </c>
      <c r="AK326" s="158">
        <f t="shared" si="1086"/>
        <v>35.152788000000001</v>
      </c>
      <c r="AL326" s="129"/>
      <c r="AM326" s="129"/>
      <c r="AN326" s="129"/>
    </row>
    <row r="327" spans="1:40" ht="17.399999999999999" thickBot="1">
      <c r="A327" s="134" t="s">
        <v>120</v>
      </c>
      <c r="B327" s="283">
        <v>43.50731654505605</v>
      </c>
      <c r="C327" s="283">
        <v>34.119764769127826</v>
      </c>
      <c r="D327" s="283">
        <v>43.382017067115498</v>
      </c>
      <c r="E327" s="283">
        <v>34.433360472522054</v>
      </c>
      <c r="F327" s="283">
        <v>42.871396037868507</v>
      </c>
      <c r="G327" s="283">
        <v>34.66413453331095</v>
      </c>
      <c r="H327" s="283">
        <v>43.430350358226221</v>
      </c>
      <c r="I327" s="283">
        <v>34.49997059570773</v>
      </c>
      <c r="J327" s="283">
        <v>34.121612239814731</v>
      </c>
      <c r="K327" s="283">
        <v>34.206444149588641</v>
      </c>
      <c r="L327" s="283">
        <v>43.445110244216252</v>
      </c>
      <c r="M327" s="283">
        <v>34.415433581492998</v>
      </c>
      <c r="N327" s="283">
        <v>42.971654624498697</v>
      </c>
      <c r="O327" s="283">
        <v>34.007869277700301</v>
      </c>
      <c r="P327" s="283">
        <v>43.384081872084202</v>
      </c>
      <c r="Q327" s="283">
        <v>34.328217690628499</v>
      </c>
      <c r="R327" s="283">
        <v>43.109638941192799</v>
      </c>
      <c r="S327" s="283">
        <v>34.4797937252157</v>
      </c>
      <c r="T327" s="283">
        <v>42.413242671832997</v>
      </c>
      <c r="U327" s="283">
        <v>34.5046916890266</v>
      </c>
      <c r="V327" s="283">
        <v>42.866642247650802</v>
      </c>
      <c r="W327" s="283">
        <v>34.177037881429399</v>
      </c>
      <c r="X327" s="283">
        <v>43.015732611149403</v>
      </c>
      <c r="Y327" s="283">
        <v>34.3040996474395</v>
      </c>
      <c r="Z327" s="159">
        <f>AVERAGE(Z315:Z326)</f>
        <v>43.18005766666667</v>
      </c>
      <c r="AA327" s="159">
        <f>AVERAGE(AA315:AA326)</f>
        <v>33.922921166666669</v>
      </c>
      <c r="AB327" s="159">
        <f t="shared" ref="AB327:AJ327" si="1088">AVERAGE(AB315:AB326)</f>
        <v>43.471977333333335</v>
      </c>
      <c r="AC327" s="159">
        <f t="shared" si="1088"/>
        <v>34.255371000000004</v>
      </c>
      <c r="AD327" s="159">
        <f t="shared" si="1088"/>
        <v>43.027779000000002</v>
      </c>
      <c r="AE327" s="159">
        <f t="shared" si="1088"/>
        <v>34.439976333333334</v>
      </c>
      <c r="AF327" s="159">
        <f t="shared" si="1088"/>
        <v>42.899738166666658</v>
      </c>
      <c r="AG327" s="159">
        <f t="shared" si="1088"/>
        <v>34.30655449999999</v>
      </c>
      <c r="AH327" s="159">
        <f t="shared" si="1088"/>
        <v>39.267180500000002</v>
      </c>
      <c r="AI327" s="159">
        <f t="shared" si="1088"/>
        <v>34.062519166666668</v>
      </c>
      <c r="AJ327" s="159">
        <f t="shared" si="1088"/>
        <v>43.214595166666669</v>
      </c>
      <c r="AK327" s="159">
        <f>AVERAGE(AK315:AK326)</f>
        <v>34.216646666666669</v>
      </c>
      <c r="AL327" s="129"/>
      <c r="AM327" s="129"/>
      <c r="AN327" s="129"/>
    </row>
    <row r="328" spans="1:40" ht="17.399999999999999" thickBot="1">
      <c r="A328" s="136"/>
      <c r="B328" s="135"/>
      <c r="C328" s="135"/>
      <c r="D328" s="135"/>
      <c r="E328" s="135"/>
      <c r="F328" s="135"/>
      <c r="G328" s="135"/>
      <c r="H328" s="135"/>
      <c r="I328" s="135"/>
      <c r="J328" s="135"/>
      <c r="K328" s="135"/>
      <c r="L328" s="135"/>
      <c r="M328" s="135"/>
      <c r="N328" s="135"/>
      <c r="O328" s="135"/>
      <c r="P328" s="135"/>
      <c r="Q328" s="135"/>
      <c r="R328" s="135"/>
      <c r="S328" s="135"/>
      <c r="T328" s="135"/>
      <c r="U328" s="135"/>
      <c r="V328" s="135"/>
      <c r="W328" s="135"/>
      <c r="X328" s="135"/>
      <c r="Y328" s="135"/>
      <c r="Z328" s="135"/>
      <c r="AA328" s="135"/>
      <c r="AB328" s="135"/>
      <c r="AC328" s="136"/>
      <c r="AD328" s="135"/>
      <c r="AE328" s="136"/>
      <c r="AF328" s="135"/>
      <c r="AG328" s="136"/>
      <c r="AH328" s="135"/>
      <c r="AI328" s="136"/>
      <c r="AJ328" s="135"/>
      <c r="AK328" s="136"/>
      <c r="AL328" s="129"/>
      <c r="AM328" s="129"/>
      <c r="AN328" s="129"/>
    </row>
    <row r="329" spans="1:40" ht="19.8" thickBot="1">
      <c r="A329" s="412" t="s">
        <v>23</v>
      </c>
      <c r="B329" s="435">
        <v>2026</v>
      </c>
      <c r="C329" s="435"/>
      <c r="D329" s="435"/>
      <c r="E329" s="435"/>
      <c r="F329" s="435"/>
      <c r="G329" s="435"/>
      <c r="H329" s="435"/>
      <c r="I329" s="435"/>
      <c r="J329" s="435"/>
      <c r="K329" s="435"/>
      <c r="L329" s="435"/>
      <c r="M329" s="435"/>
      <c r="N329" s="135"/>
      <c r="O329" s="135"/>
      <c r="P329" s="135"/>
      <c r="Q329" s="135"/>
      <c r="R329" s="135"/>
      <c r="S329" s="135"/>
      <c r="T329" s="135"/>
      <c r="U329" s="135"/>
      <c r="V329" s="135"/>
      <c r="W329" s="135"/>
      <c r="X329" s="135"/>
      <c r="Y329" s="135"/>
      <c r="Z329" s="135"/>
      <c r="AA329" s="135"/>
      <c r="AB329" s="135"/>
      <c r="AC329" s="136"/>
      <c r="AD329" s="135"/>
      <c r="AE329" s="136"/>
      <c r="AF329" s="135"/>
      <c r="AG329" s="136"/>
      <c r="AH329" s="135"/>
      <c r="AI329" s="136"/>
      <c r="AJ329" s="135"/>
      <c r="AK329" s="136"/>
      <c r="AL329" s="129"/>
      <c r="AM329" s="129"/>
      <c r="AN329" s="129"/>
    </row>
    <row r="330" spans="1:40" ht="15" customHeight="1" thickBot="1">
      <c r="A330" s="413"/>
      <c r="B330" s="319">
        <v>44</v>
      </c>
      <c r="C330" s="319"/>
      <c r="D330" s="319">
        <v>49</v>
      </c>
      <c r="E330" s="319"/>
      <c r="F330" s="319">
        <v>53</v>
      </c>
      <c r="G330" s="319"/>
      <c r="H330" s="319">
        <v>72</v>
      </c>
      <c r="I330" s="319"/>
      <c r="J330" s="319">
        <v>85</v>
      </c>
      <c r="K330" s="319"/>
      <c r="L330" s="319" t="s">
        <v>24</v>
      </c>
      <c r="M330" s="319"/>
      <c r="N330" s="129"/>
      <c r="O330" s="160"/>
      <c r="P330" s="129"/>
      <c r="Q330" s="129"/>
      <c r="R330" s="160"/>
      <c r="S330" s="129"/>
      <c r="T330" s="129"/>
      <c r="U330" s="129"/>
      <c r="V330" s="129"/>
      <c r="W330" s="129"/>
      <c r="X330" s="129"/>
      <c r="Y330" s="129"/>
      <c r="Z330" s="129"/>
      <c r="AA330" s="129"/>
      <c r="AB330" s="129"/>
      <c r="AC330" s="436"/>
      <c r="AD330" s="436"/>
      <c r="AE330" s="436"/>
      <c r="AF330" s="436"/>
      <c r="AG330" s="436"/>
      <c r="AH330" s="436"/>
      <c r="AI330" s="436"/>
      <c r="AJ330" s="436"/>
      <c r="AK330" s="436"/>
      <c r="AL330" s="129"/>
      <c r="AM330" s="129"/>
      <c r="AN330" s="129"/>
    </row>
    <row r="331" spans="1:40" ht="17.399999999999999" thickBot="1">
      <c r="A331" s="414"/>
      <c r="B331" s="161" t="s">
        <v>25</v>
      </c>
      <c r="C331" s="161" t="s">
        <v>26</v>
      </c>
      <c r="D331" s="161" t="s">
        <v>25</v>
      </c>
      <c r="E331" s="161" t="s">
        <v>26</v>
      </c>
      <c r="F331" s="161" t="s">
        <v>25</v>
      </c>
      <c r="G331" s="161" t="s">
        <v>26</v>
      </c>
      <c r="H331" s="161" t="s">
        <v>25</v>
      </c>
      <c r="I331" s="161" t="s">
        <v>26</v>
      </c>
      <c r="J331" s="161" t="s">
        <v>25</v>
      </c>
      <c r="K331" s="161" t="s">
        <v>26</v>
      </c>
      <c r="L331" s="161" t="s">
        <v>25</v>
      </c>
      <c r="M331" s="161" t="s">
        <v>26</v>
      </c>
      <c r="N331" s="129"/>
      <c r="O331" s="160"/>
      <c r="P331" s="129"/>
      <c r="Q331" s="129"/>
      <c r="R331" s="160"/>
      <c r="S331" s="129"/>
      <c r="T331" s="129"/>
      <c r="U331" s="129"/>
      <c r="V331" s="129"/>
      <c r="W331" s="129"/>
      <c r="X331" s="129"/>
      <c r="Y331" s="129"/>
      <c r="Z331" s="129"/>
      <c r="AA331" s="129"/>
      <c r="AB331" s="129"/>
      <c r="AC331" s="137"/>
      <c r="AD331" s="137"/>
      <c r="AE331" s="136"/>
      <c r="AF331" s="136"/>
      <c r="AG331" s="136"/>
      <c r="AH331" s="136"/>
      <c r="AI331" s="136"/>
      <c r="AJ331" s="135"/>
      <c r="AK331" s="136"/>
      <c r="AL331" s="129"/>
      <c r="AM331" s="129"/>
      <c r="AN331" s="129"/>
    </row>
    <row r="332" spans="1:40">
      <c r="A332" s="298" t="s">
        <v>10</v>
      </c>
      <c r="B332" s="169">
        <v>44.895499999999998</v>
      </c>
      <c r="C332" s="169">
        <v>34.986420000000003</v>
      </c>
      <c r="D332" s="169">
        <v>45.360419999999998</v>
      </c>
      <c r="E332" s="169">
        <v>35.472169999999998</v>
      </c>
      <c r="F332" s="169">
        <v>44.924619999999997</v>
      </c>
      <c r="G332" s="169">
        <v>35.474870000000003</v>
      </c>
      <c r="H332" s="169">
        <v>43.952730000000003</v>
      </c>
      <c r="I332" s="169">
        <v>35.30986</v>
      </c>
      <c r="J332" s="169">
        <v>45.256749999999997</v>
      </c>
      <c r="K332" s="169">
        <v>35.477119999999999</v>
      </c>
      <c r="L332" s="169">
        <v>44.920189999999998</v>
      </c>
      <c r="M332" s="169">
        <v>35.338140000000003</v>
      </c>
      <c r="N332" s="129"/>
      <c r="O332" s="160"/>
      <c r="P332" s="129"/>
      <c r="Q332" s="129"/>
      <c r="R332" s="160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37"/>
      <c r="AD332" s="137"/>
      <c r="AE332" s="136"/>
      <c r="AF332" s="136"/>
      <c r="AG332" s="136"/>
      <c r="AH332" s="136"/>
      <c r="AI332" s="136"/>
      <c r="AJ332" s="135"/>
      <c r="AK332" s="136"/>
      <c r="AL332" s="129"/>
      <c r="AM332" s="129"/>
      <c r="AN332" s="129"/>
    </row>
    <row r="333" spans="1:40">
      <c r="A333" s="297" t="s">
        <v>11</v>
      </c>
      <c r="B333" s="170">
        <v>44.08952</v>
      </c>
      <c r="C333" s="170">
        <v>34.790089999999999</v>
      </c>
      <c r="D333" s="170">
        <v>44.410890000000002</v>
      </c>
      <c r="E333" s="170">
        <v>34.884599999999999</v>
      </c>
      <c r="F333" s="170">
        <v>44.235979999999998</v>
      </c>
      <c r="G333" s="170">
        <v>34.998489999999997</v>
      </c>
      <c r="H333" s="170">
        <v>43.205550000000002</v>
      </c>
      <c r="I333" s="170">
        <v>34.818309999999997</v>
      </c>
      <c r="J333" s="170">
        <v>44.366030000000002</v>
      </c>
      <c r="K333" s="170">
        <v>34.963999999999999</v>
      </c>
      <c r="L333" s="170">
        <v>44.126460000000002</v>
      </c>
      <c r="M333" s="170">
        <v>34.90175</v>
      </c>
      <c r="N333" s="129"/>
      <c r="O333" s="160"/>
      <c r="P333" s="129"/>
      <c r="Q333" s="129"/>
      <c r="R333" s="160"/>
      <c r="S333" s="129"/>
      <c r="T333" s="129"/>
      <c r="U333" s="129"/>
      <c r="V333" s="129"/>
      <c r="W333" s="129"/>
      <c r="X333" s="129"/>
      <c r="Y333" s="129"/>
      <c r="Z333" s="129"/>
      <c r="AA333" s="129"/>
      <c r="AB333" s="129"/>
      <c r="AC333" s="137"/>
      <c r="AD333" s="137"/>
      <c r="AE333" s="136"/>
      <c r="AF333" s="136"/>
      <c r="AG333" s="136"/>
      <c r="AH333" s="136"/>
      <c r="AI333" s="136"/>
      <c r="AJ333" s="135"/>
      <c r="AK333" s="136"/>
      <c r="AL333" s="129"/>
      <c r="AM333" s="129"/>
      <c r="AN333" s="129"/>
    </row>
    <row r="334" spans="1:40">
      <c r="A334" s="301" t="s">
        <v>12</v>
      </c>
      <c r="B334" s="287">
        <v>43.909260000000003</v>
      </c>
      <c r="C334" s="287">
        <v>34.488120000000002</v>
      </c>
      <c r="D334" s="287">
        <v>44.150559999999999</v>
      </c>
      <c r="E334" s="287">
        <v>34.853879999999997</v>
      </c>
      <c r="F334" s="287">
        <v>43.857889999999998</v>
      </c>
      <c r="G334" s="287">
        <v>34.969110000000001</v>
      </c>
      <c r="H334" s="287">
        <v>43.051229999999997</v>
      </c>
      <c r="I334" s="287">
        <v>34.829450000000001</v>
      </c>
      <c r="J334" s="287">
        <v>44.057850000000002</v>
      </c>
      <c r="K334" s="287">
        <v>34.749459999999999</v>
      </c>
      <c r="L334" s="287">
        <v>43.854979999999998</v>
      </c>
      <c r="M334" s="287">
        <v>34.787999999999997</v>
      </c>
      <c r="N334" s="129"/>
      <c r="O334" s="160"/>
      <c r="P334" s="129"/>
      <c r="Q334" s="129"/>
      <c r="R334" s="160"/>
      <c r="S334" s="129"/>
      <c r="T334" s="129"/>
      <c r="U334" s="129"/>
      <c r="V334" s="129"/>
      <c r="W334" s="129"/>
      <c r="X334" s="129"/>
      <c r="Y334" s="129"/>
      <c r="Z334" s="129"/>
      <c r="AA334" s="129"/>
      <c r="AB334" s="129"/>
      <c r="AC334" s="137"/>
      <c r="AD334" s="137"/>
      <c r="AE334" s="136"/>
      <c r="AF334" s="136"/>
      <c r="AG334" s="136"/>
      <c r="AH334" s="136"/>
      <c r="AI334" s="136"/>
      <c r="AJ334" s="135"/>
      <c r="AK334" s="136"/>
      <c r="AL334" s="129"/>
      <c r="AM334" s="129"/>
      <c r="AN334" s="129"/>
    </row>
    <row r="335" spans="1:40">
      <c r="A335" s="146" t="s">
        <v>13</v>
      </c>
      <c r="B335" s="170" t="s">
        <v>153</v>
      </c>
      <c r="C335" s="170" t="s">
        <v>153</v>
      </c>
      <c r="D335" s="170" t="s">
        <v>153</v>
      </c>
      <c r="E335" s="170" t="s">
        <v>153</v>
      </c>
      <c r="F335" s="170" t="s">
        <v>153</v>
      </c>
      <c r="G335" s="170" t="s">
        <v>153</v>
      </c>
      <c r="H335" s="170" t="s">
        <v>153</v>
      </c>
      <c r="I335" s="170" t="s">
        <v>153</v>
      </c>
      <c r="J335" s="170" t="s">
        <v>153</v>
      </c>
      <c r="K335" s="170" t="s">
        <v>153</v>
      </c>
      <c r="L335" s="170" t="s">
        <v>153</v>
      </c>
      <c r="M335" s="170" t="s">
        <v>153</v>
      </c>
      <c r="N335" s="129"/>
      <c r="O335" s="160"/>
      <c r="P335" s="129"/>
      <c r="Q335" s="129"/>
      <c r="R335" s="160"/>
      <c r="S335" s="129"/>
      <c r="T335" s="129"/>
      <c r="U335" s="129"/>
      <c r="V335" s="129"/>
      <c r="W335" s="129"/>
      <c r="X335" s="129"/>
      <c r="Y335" s="129"/>
      <c r="Z335" s="129"/>
      <c r="AA335" s="129"/>
      <c r="AB335" s="129"/>
      <c r="AC335" s="137"/>
      <c r="AD335" s="137"/>
      <c r="AE335" s="136"/>
      <c r="AF335" s="136"/>
      <c r="AG335" s="136"/>
      <c r="AH335" s="136"/>
      <c r="AI335" s="136"/>
      <c r="AJ335" s="135"/>
      <c r="AK335" s="136"/>
      <c r="AL335" s="129"/>
      <c r="AM335" s="129"/>
      <c r="AN335" s="129"/>
    </row>
    <row r="336" spans="1:40">
      <c r="A336" s="147" t="s">
        <v>14</v>
      </c>
      <c r="B336" s="169" t="s">
        <v>153</v>
      </c>
      <c r="C336" s="169" t="s">
        <v>153</v>
      </c>
      <c r="D336" s="169" t="s">
        <v>153</v>
      </c>
      <c r="E336" s="169" t="s">
        <v>153</v>
      </c>
      <c r="F336" s="169" t="s">
        <v>153</v>
      </c>
      <c r="G336" s="169" t="s">
        <v>153</v>
      </c>
      <c r="H336" s="169" t="s">
        <v>153</v>
      </c>
      <c r="I336" s="169" t="s">
        <v>153</v>
      </c>
      <c r="J336" s="169" t="s">
        <v>153</v>
      </c>
      <c r="K336" s="169" t="s">
        <v>153</v>
      </c>
      <c r="L336" s="169" t="s">
        <v>153</v>
      </c>
      <c r="M336" s="169" t="s">
        <v>153</v>
      </c>
      <c r="N336" s="129"/>
      <c r="O336" s="160"/>
      <c r="P336" s="129"/>
      <c r="Q336" s="129"/>
      <c r="R336" s="160"/>
      <c r="S336" s="129"/>
      <c r="T336" s="129"/>
      <c r="U336" s="129"/>
      <c r="V336" s="129"/>
      <c r="W336" s="129"/>
      <c r="X336" s="129"/>
      <c r="Y336" s="129"/>
      <c r="Z336" s="129"/>
      <c r="AA336" s="129"/>
      <c r="AB336" s="129"/>
      <c r="AC336" s="137"/>
      <c r="AD336" s="137"/>
      <c r="AE336" s="136"/>
      <c r="AF336" s="136"/>
      <c r="AG336" s="136"/>
      <c r="AH336" s="136"/>
      <c r="AI336" s="136"/>
      <c r="AJ336" s="135"/>
      <c r="AK336" s="136"/>
      <c r="AL336" s="129"/>
      <c r="AM336" s="129"/>
      <c r="AN336" s="129"/>
    </row>
    <row r="337" spans="1:40">
      <c r="A337" s="146" t="s">
        <v>15</v>
      </c>
      <c r="B337" s="170" t="s">
        <v>153</v>
      </c>
      <c r="C337" s="170" t="s">
        <v>153</v>
      </c>
      <c r="D337" s="170" t="s">
        <v>153</v>
      </c>
      <c r="E337" s="170" t="s">
        <v>153</v>
      </c>
      <c r="F337" s="170" t="s">
        <v>153</v>
      </c>
      <c r="G337" s="170" t="s">
        <v>153</v>
      </c>
      <c r="H337" s="170" t="s">
        <v>153</v>
      </c>
      <c r="I337" s="170" t="s">
        <v>153</v>
      </c>
      <c r="J337" s="170" t="s">
        <v>153</v>
      </c>
      <c r="K337" s="170" t="s">
        <v>153</v>
      </c>
      <c r="L337" s="170" t="s">
        <v>153</v>
      </c>
      <c r="M337" s="170" t="s">
        <v>153</v>
      </c>
      <c r="N337" s="129"/>
      <c r="O337" s="160"/>
      <c r="P337" s="129"/>
      <c r="Q337" s="129"/>
      <c r="R337" s="160"/>
      <c r="S337" s="129"/>
      <c r="T337" s="129"/>
      <c r="U337" s="129"/>
      <c r="V337" s="129"/>
      <c r="W337" s="129"/>
      <c r="X337" s="129"/>
      <c r="Y337" s="129"/>
      <c r="Z337" s="129"/>
      <c r="AA337" s="129"/>
      <c r="AB337" s="129"/>
      <c r="AC337" s="137"/>
      <c r="AD337" s="137"/>
      <c r="AE337" s="136"/>
      <c r="AF337" s="136"/>
      <c r="AG337" s="136"/>
      <c r="AH337" s="136"/>
      <c r="AI337" s="136"/>
      <c r="AJ337" s="135"/>
      <c r="AK337" s="136"/>
      <c r="AL337" s="129"/>
      <c r="AM337" s="129"/>
      <c r="AN337" s="129"/>
    </row>
    <row r="338" spans="1:40">
      <c r="A338" s="147" t="s">
        <v>16</v>
      </c>
      <c r="B338" s="169" t="s">
        <v>153</v>
      </c>
      <c r="C338" s="169" t="s">
        <v>153</v>
      </c>
      <c r="D338" s="169" t="s">
        <v>153</v>
      </c>
      <c r="E338" s="169" t="s">
        <v>153</v>
      </c>
      <c r="F338" s="169" t="s">
        <v>153</v>
      </c>
      <c r="G338" s="169" t="s">
        <v>153</v>
      </c>
      <c r="H338" s="169" t="s">
        <v>153</v>
      </c>
      <c r="I338" s="169" t="s">
        <v>153</v>
      </c>
      <c r="J338" s="169" t="s">
        <v>153</v>
      </c>
      <c r="K338" s="169" t="s">
        <v>153</v>
      </c>
      <c r="L338" s="169" t="s">
        <v>153</v>
      </c>
      <c r="M338" s="169" t="s">
        <v>153</v>
      </c>
      <c r="N338" s="129"/>
      <c r="O338" s="160"/>
      <c r="P338" s="129"/>
      <c r="Q338" s="129"/>
      <c r="R338" s="160"/>
      <c r="S338" s="129"/>
      <c r="T338" s="129"/>
      <c r="U338" s="129"/>
      <c r="V338" s="129"/>
      <c r="W338" s="129"/>
      <c r="X338" s="129"/>
      <c r="Y338" s="129"/>
      <c r="Z338" s="129"/>
      <c r="AA338" s="129"/>
      <c r="AB338" s="129"/>
      <c r="AC338" s="137"/>
      <c r="AD338" s="137"/>
      <c r="AE338" s="136"/>
      <c r="AF338" s="136"/>
      <c r="AG338" s="136"/>
      <c r="AH338" s="136"/>
      <c r="AI338" s="136"/>
      <c r="AJ338" s="135"/>
      <c r="AK338" s="136"/>
      <c r="AL338" s="129"/>
      <c r="AM338" s="129"/>
      <c r="AN338" s="129"/>
    </row>
    <row r="339" spans="1:40" s="128" customFormat="1">
      <c r="A339" s="146" t="s">
        <v>17</v>
      </c>
      <c r="B339" s="170" t="s">
        <v>153</v>
      </c>
      <c r="C339" s="170" t="s">
        <v>153</v>
      </c>
      <c r="D339" s="170" t="s">
        <v>153</v>
      </c>
      <c r="E339" s="170" t="s">
        <v>153</v>
      </c>
      <c r="F339" s="170" t="s">
        <v>153</v>
      </c>
      <c r="G339" s="170" t="s">
        <v>153</v>
      </c>
      <c r="H339" s="170" t="s">
        <v>153</v>
      </c>
      <c r="I339" s="170" t="s">
        <v>153</v>
      </c>
      <c r="J339" s="170" t="s">
        <v>153</v>
      </c>
      <c r="K339" s="170" t="s">
        <v>153</v>
      </c>
      <c r="L339" s="170" t="s">
        <v>153</v>
      </c>
      <c r="M339" s="170" t="s">
        <v>153</v>
      </c>
      <c r="N339" s="127"/>
      <c r="O339" s="278"/>
      <c r="P339" s="127"/>
      <c r="Q339" s="127"/>
      <c r="R339" s="278"/>
      <c r="S339" s="127"/>
      <c r="T339" s="127"/>
      <c r="U339" s="127"/>
      <c r="V339" s="127"/>
      <c r="W339" s="127"/>
      <c r="X339" s="127"/>
      <c r="Y339" s="127"/>
      <c r="Z339" s="127"/>
      <c r="AA339" s="127"/>
      <c r="AB339" s="127"/>
      <c r="AC339" s="279"/>
      <c r="AD339" s="279"/>
      <c r="AE339" s="280"/>
      <c r="AF339" s="280"/>
      <c r="AG339" s="280"/>
      <c r="AH339" s="280"/>
      <c r="AI339" s="280"/>
      <c r="AJ339" s="281"/>
      <c r="AK339" s="280"/>
      <c r="AL339" s="127"/>
      <c r="AM339" s="127"/>
      <c r="AN339" s="127"/>
    </row>
    <row r="340" spans="1:40">
      <c r="A340" s="147" t="s">
        <v>18</v>
      </c>
      <c r="B340" s="169" t="s">
        <v>153</v>
      </c>
      <c r="C340" s="169" t="s">
        <v>153</v>
      </c>
      <c r="D340" s="169" t="s">
        <v>153</v>
      </c>
      <c r="E340" s="169" t="s">
        <v>153</v>
      </c>
      <c r="F340" s="169" t="s">
        <v>153</v>
      </c>
      <c r="G340" s="169" t="s">
        <v>153</v>
      </c>
      <c r="H340" s="169" t="s">
        <v>153</v>
      </c>
      <c r="I340" s="169" t="s">
        <v>153</v>
      </c>
      <c r="J340" s="169" t="s">
        <v>153</v>
      </c>
      <c r="K340" s="169" t="s">
        <v>153</v>
      </c>
      <c r="L340" s="169" t="s">
        <v>153</v>
      </c>
      <c r="M340" s="169" t="s">
        <v>153</v>
      </c>
      <c r="N340" s="129"/>
      <c r="O340" s="160"/>
      <c r="P340" s="129"/>
      <c r="Q340" s="129"/>
      <c r="R340" s="160"/>
      <c r="S340" s="129"/>
      <c r="T340" s="129"/>
      <c r="U340" s="129"/>
      <c r="V340" s="129"/>
      <c r="W340" s="129"/>
      <c r="X340" s="129"/>
      <c r="Y340" s="129"/>
      <c r="Z340" s="129"/>
      <c r="AA340" s="129"/>
      <c r="AB340" s="129"/>
      <c r="AC340" s="137"/>
      <c r="AD340" s="137"/>
      <c r="AE340" s="136"/>
      <c r="AF340" s="136"/>
      <c r="AG340" s="136"/>
      <c r="AH340" s="136"/>
      <c r="AI340" s="136"/>
      <c r="AJ340" s="135"/>
      <c r="AK340" s="136"/>
      <c r="AL340" s="129"/>
      <c r="AM340" s="129"/>
      <c r="AN340" s="129"/>
    </row>
    <row r="341" spans="1:40">
      <c r="A341" s="146" t="s">
        <v>19</v>
      </c>
      <c r="B341" s="170" t="s">
        <v>153</v>
      </c>
      <c r="C341" s="170" t="s">
        <v>153</v>
      </c>
      <c r="D341" s="170" t="s">
        <v>153</v>
      </c>
      <c r="E341" s="170" t="s">
        <v>153</v>
      </c>
      <c r="F341" s="170" t="s">
        <v>153</v>
      </c>
      <c r="G341" s="170" t="s">
        <v>153</v>
      </c>
      <c r="H341" s="170" t="s">
        <v>153</v>
      </c>
      <c r="I341" s="170" t="s">
        <v>153</v>
      </c>
      <c r="J341" s="170" t="s">
        <v>153</v>
      </c>
      <c r="K341" s="170" t="s">
        <v>153</v>
      </c>
      <c r="L341" s="170" t="s">
        <v>153</v>
      </c>
      <c r="M341" s="170" t="s">
        <v>153</v>
      </c>
      <c r="N341" s="129"/>
      <c r="O341" s="160"/>
      <c r="P341" s="129"/>
      <c r="Q341" s="129"/>
      <c r="R341" s="160"/>
      <c r="S341" s="129"/>
      <c r="T341" s="129"/>
      <c r="U341" s="129"/>
      <c r="V341" s="129"/>
      <c r="W341" s="129"/>
      <c r="X341" s="129"/>
      <c r="Y341" s="129"/>
      <c r="Z341" s="129"/>
      <c r="AA341" s="129"/>
      <c r="AB341" s="129"/>
      <c r="AC341" s="137"/>
      <c r="AD341" s="137"/>
      <c r="AE341" s="136"/>
      <c r="AF341" s="136"/>
      <c r="AG341" s="136"/>
      <c r="AH341" s="136"/>
      <c r="AI341" s="136"/>
      <c r="AJ341" s="135"/>
      <c r="AK341" s="136"/>
      <c r="AL341" s="129"/>
      <c r="AM341" s="129"/>
      <c r="AN341" s="129"/>
    </row>
    <row r="342" spans="1:40">
      <c r="A342" s="147" t="s">
        <v>20</v>
      </c>
      <c r="B342" s="169" t="s">
        <v>153</v>
      </c>
      <c r="C342" s="169" t="s">
        <v>153</v>
      </c>
      <c r="D342" s="169" t="s">
        <v>153</v>
      </c>
      <c r="E342" s="169" t="s">
        <v>153</v>
      </c>
      <c r="F342" s="169" t="s">
        <v>153</v>
      </c>
      <c r="G342" s="169" t="s">
        <v>153</v>
      </c>
      <c r="H342" s="169" t="s">
        <v>153</v>
      </c>
      <c r="I342" s="169" t="s">
        <v>153</v>
      </c>
      <c r="J342" s="169" t="s">
        <v>153</v>
      </c>
      <c r="K342" s="169" t="s">
        <v>153</v>
      </c>
      <c r="L342" s="169" t="s">
        <v>153</v>
      </c>
      <c r="M342" s="169" t="s">
        <v>153</v>
      </c>
      <c r="N342" s="129"/>
      <c r="O342" s="160"/>
      <c r="P342" s="129"/>
      <c r="Q342" s="129"/>
      <c r="R342" s="160"/>
      <c r="S342" s="129"/>
      <c r="T342" s="129"/>
      <c r="U342" s="129"/>
      <c r="V342" s="129"/>
      <c r="W342" s="129"/>
      <c r="X342" s="129"/>
      <c r="Y342" s="129"/>
      <c r="Z342" s="129"/>
      <c r="AA342" s="129"/>
      <c r="AB342" s="129"/>
      <c r="AC342" s="137"/>
      <c r="AD342" s="137"/>
      <c r="AE342" s="136"/>
      <c r="AF342" s="136"/>
      <c r="AG342" s="136"/>
      <c r="AH342" s="136"/>
      <c r="AI342" s="136"/>
      <c r="AJ342" s="135"/>
      <c r="AK342" s="136"/>
      <c r="AL342" s="129"/>
      <c r="AM342" s="129"/>
      <c r="AN342" s="129"/>
    </row>
    <row r="343" spans="1:40" ht="17.399999999999999" thickBot="1">
      <c r="A343" s="146" t="s">
        <v>21</v>
      </c>
      <c r="B343" s="170" t="s">
        <v>153</v>
      </c>
      <c r="C343" s="170" t="s">
        <v>153</v>
      </c>
      <c r="D343" s="170" t="s">
        <v>153</v>
      </c>
      <c r="E343" s="170" t="s">
        <v>153</v>
      </c>
      <c r="F343" s="170" t="s">
        <v>153</v>
      </c>
      <c r="G343" s="170" t="s">
        <v>153</v>
      </c>
      <c r="H343" s="170" t="s">
        <v>153</v>
      </c>
      <c r="I343" s="170" t="s">
        <v>153</v>
      </c>
      <c r="J343" s="170" t="s">
        <v>153</v>
      </c>
      <c r="K343" s="170" t="s">
        <v>153</v>
      </c>
      <c r="L343" s="170" t="s">
        <v>153</v>
      </c>
      <c r="M343" s="170" t="s">
        <v>153</v>
      </c>
      <c r="N343" s="129"/>
      <c r="O343" s="160"/>
      <c r="P343" s="129"/>
      <c r="Q343" s="129"/>
      <c r="R343" s="160"/>
      <c r="S343" s="129"/>
      <c r="T343" s="129"/>
      <c r="U343" s="129"/>
      <c r="V343" s="129"/>
      <c r="W343" s="129"/>
      <c r="X343" s="129"/>
      <c r="Y343" s="129"/>
      <c r="Z343" s="129"/>
      <c r="AA343" s="129"/>
      <c r="AB343" s="129"/>
      <c r="AC343" s="137"/>
      <c r="AD343" s="137"/>
      <c r="AE343" s="136"/>
      <c r="AF343" s="136"/>
      <c r="AG343" s="136"/>
      <c r="AH343" s="136"/>
      <c r="AI343" s="136"/>
      <c r="AJ343" s="135"/>
      <c r="AK343" s="136"/>
      <c r="AL343" s="129"/>
      <c r="AM343" s="129"/>
      <c r="AN343" s="129"/>
    </row>
    <row r="344" spans="1:40" ht="19.8" thickBot="1">
      <c r="A344" s="162" t="s">
        <v>120</v>
      </c>
      <c r="B344" s="171">
        <v>44.293077123267622</v>
      </c>
      <c r="C344" s="171">
        <v>34.748205272991356</v>
      </c>
      <c r="D344" s="171">
        <v>44.633087461701074</v>
      </c>
      <c r="E344" s="171">
        <v>35.068315098619429</v>
      </c>
      <c r="F344" s="171">
        <v>44.340089498284243</v>
      </c>
      <c r="G344" s="171">
        <v>35.155383384533522</v>
      </c>
      <c r="H344" s="171">
        <v>43.404766173132039</v>
      </c>
      <c r="I344" s="171">
        <v>34.988571092128581</v>
      </c>
      <c r="J344" s="171">
        <v>44.488463489914004</v>
      </c>
      <c r="K344" s="171">
        <v>35.053914733494238</v>
      </c>
      <c r="L344" s="171">
        <v>44.290028712396285</v>
      </c>
      <c r="M344" s="171">
        <v>35.009352752829649</v>
      </c>
      <c r="N344" s="129"/>
      <c r="O344" s="160"/>
      <c r="P344" s="129"/>
      <c r="Q344" s="129"/>
      <c r="R344" s="160"/>
      <c r="S344" s="129"/>
      <c r="T344" s="129"/>
      <c r="U344" s="129"/>
      <c r="V344" s="129"/>
      <c r="W344" s="129"/>
      <c r="X344" s="129"/>
      <c r="Y344" s="129"/>
      <c r="Z344" s="129"/>
      <c r="AA344" s="129"/>
      <c r="AB344" s="129"/>
      <c r="AC344" s="137"/>
      <c r="AD344" s="137"/>
      <c r="AE344" s="136"/>
      <c r="AF344" s="136"/>
      <c r="AG344" s="136"/>
      <c r="AH344" s="136"/>
      <c r="AI344" s="136"/>
      <c r="AJ344" s="135"/>
      <c r="AK344" s="136"/>
      <c r="AL344" s="129"/>
      <c r="AM344" s="129"/>
      <c r="AN344" s="129"/>
    </row>
    <row r="345" spans="1:40" ht="17.399999999999999" thickBot="1">
      <c r="A345" s="129"/>
      <c r="B345" s="129"/>
      <c r="C345" s="160"/>
      <c r="D345" s="129"/>
      <c r="E345" s="129"/>
      <c r="F345" s="129"/>
      <c r="G345" s="129"/>
      <c r="H345" s="129"/>
      <c r="I345" s="129"/>
      <c r="J345" s="129"/>
      <c r="K345" s="129"/>
      <c r="L345" s="160"/>
      <c r="M345" s="129"/>
      <c r="N345" s="129"/>
      <c r="O345" s="160"/>
      <c r="P345" s="129"/>
      <c r="Q345" s="129"/>
      <c r="R345" s="160"/>
      <c r="S345" s="129"/>
      <c r="T345" s="129"/>
      <c r="U345" s="129"/>
      <c r="V345" s="129"/>
      <c r="W345" s="129"/>
      <c r="X345" s="129"/>
      <c r="Y345" s="129"/>
      <c r="Z345" s="129"/>
      <c r="AA345" s="129"/>
      <c r="AB345" s="129"/>
      <c r="AC345" s="137"/>
      <c r="AD345" s="137"/>
      <c r="AE345" s="136"/>
      <c r="AF345" s="136"/>
      <c r="AG345" s="136"/>
      <c r="AH345" s="136"/>
      <c r="AI345" s="136"/>
      <c r="AJ345" s="135"/>
      <c r="AK345" s="136"/>
      <c r="AL345" s="129"/>
      <c r="AM345" s="129"/>
      <c r="AN345" s="129"/>
    </row>
    <row r="346" spans="1:40" ht="15.75" customHeight="1" thickBot="1">
      <c r="A346" s="418" t="s">
        <v>98</v>
      </c>
      <c r="B346" s="307">
        <v>44</v>
      </c>
      <c r="C346" s="307"/>
      <c r="D346" s="307">
        <v>49</v>
      </c>
      <c r="E346" s="307"/>
      <c r="F346" s="307">
        <v>53</v>
      </c>
      <c r="G346" s="307"/>
      <c r="H346" s="307">
        <v>72</v>
      </c>
      <c r="I346" s="307"/>
      <c r="J346" s="307">
        <v>85</v>
      </c>
      <c r="K346" s="307"/>
      <c r="L346" s="307" t="s">
        <v>24</v>
      </c>
      <c r="M346" s="307"/>
      <c r="N346" s="129"/>
      <c r="O346" s="160"/>
      <c r="P346" s="129"/>
      <c r="Q346" s="129"/>
      <c r="R346" s="160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37"/>
      <c r="AD346" s="137"/>
      <c r="AE346" s="136"/>
      <c r="AF346" s="136"/>
      <c r="AG346" s="136"/>
      <c r="AH346" s="136"/>
      <c r="AI346" s="136"/>
      <c r="AJ346" s="135"/>
      <c r="AK346" s="136"/>
      <c r="AL346" s="129"/>
      <c r="AM346" s="129"/>
      <c r="AN346" s="129"/>
    </row>
    <row r="347" spans="1:40" ht="15.75" customHeight="1" thickBot="1">
      <c r="A347" s="419"/>
      <c r="B347" s="155" t="s">
        <v>25</v>
      </c>
      <c r="C347" s="155" t="s">
        <v>26</v>
      </c>
      <c r="D347" s="155" t="s">
        <v>25</v>
      </c>
      <c r="E347" s="155" t="s">
        <v>26</v>
      </c>
      <c r="F347" s="155" t="s">
        <v>25</v>
      </c>
      <c r="G347" s="155" t="s">
        <v>26</v>
      </c>
      <c r="H347" s="155" t="s">
        <v>25</v>
      </c>
      <c r="I347" s="155" t="s">
        <v>26</v>
      </c>
      <c r="J347" s="155" t="s">
        <v>25</v>
      </c>
      <c r="K347" s="155" t="s">
        <v>26</v>
      </c>
      <c r="L347" s="155" t="s">
        <v>25</v>
      </c>
      <c r="M347" s="155" t="s">
        <v>26</v>
      </c>
      <c r="N347" s="129"/>
      <c r="O347" s="160"/>
      <c r="P347" s="129"/>
      <c r="Q347" s="129"/>
      <c r="R347" s="160"/>
      <c r="S347" s="129"/>
      <c r="T347" s="129"/>
      <c r="U347" s="129"/>
      <c r="V347" s="129"/>
      <c r="W347" s="129"/>
      <c r="X347" s="129"/>
      <c r="Y347" s="129"/>
      <c r="Z347" s="129"/>
      <c r="AA347" s="129"/>
      <c r="AB347" s="129"/>
      <c r="AC347" s="137"/>
      <c r="AD347" s="137"/>
      <c r="AE347" s="136"/>
      <c r="AF347" s="136"/>
      <c r="AG347" s="136"/>
      <c r="AH347" s="136"/>
      <c r="AI347" s="136"/>
      <c r="AJ347" s="135"/>
      <c r="AK347" s="136"/>
      <c r="AL347" s="129"/>
      <c r="AM347" s="129"/>
      <c r="AN347" s="129"/>
    </row>
    <row r="348" spans="1:40">
      <c r="A348" s="132" t="s">
        <v>10</v>
      </c>
      <c r="B348" s="163">
        <f>IF(OR(B332=""),"",((B332-N315)/N315))</f>
        <v>3.8795223827198491E-3</v>
      </c>
      <c r="C348" s="163">
        <f>IF(OR(C332=""),"",((C332-O315)/O315))</f>
        <v>1.913750996229488E-2</v>
      </c>
      <c r="D348" s="163">
        <f t="shared" ref="D348:M348" si="1089">IF(OR(D332=""),"",((D332-P315)/P315))</f>
        <v>2.0139498666312829E-3</v>
      </c>
      <c r="E348" s="163">
        <f t="shared" si="1089"/>
        <v>1.6376791121988931E-2</v>
      </c>
      <c r="F348" s="163">
        <f t="shared" si="1089"/>
        <v>1.8721843362285713E-3</v>
      </c>
      <c r="G348" s="163">
        <f t="shared" si="1089"/>
        <v>1.8330007302723196E-2</v>
      </c>
      <c r="H348" s="163">
        <f t="shared" si="1089"/>
        <v>-5.3495068469342696E-3</v>
      </c>
      <c r="I348" s="163">
        <f t="shared" si="1089"/>
        <v>9.0918651612438492E-3</v>
      </c>
      <c r="J348" s="163">
        <f t="shared" si="1089"/>
        <v>1.8343194600548299E-2</v>
      </c>
      <c r="K348" s="163">
        <f t="shared" si="1089"/>
        <v>2.7443779956269294E-2</v>
      </c>
      <c r="L348" s="163">
        <f t="shared" si="1089"/>
        <v>3.5192278564321533E-3</v>
      </c>
      <c r="M348" s="163">
        <f t="shared" si="1089"/>
        <v>1.8217368867359581E-2</v>
      </c>
      <c r="N348" s="129"/>
      <c r="O348" s="160"/>
      <c r="P348" s="129"/>
      <c r="Q348" s="129"/>
      <c r="R348" s="160"/>
      <c r="S348" s="129"/>
      <c r="T348" s="129"/>
      <c r="U348" s="129"/>
      <c r="V348" s="129"/>
      <c r="W348" s="129"/>
      <c r="X348" s="129"/>
      <c r="Y348" s="129"/>
      <c r="Z348" s="129"/>
      <c r="AA348" s="129"/>
      <c r="AB348" s="129"/>
      <c r="AC348" s="137"/>
      <c r="AD348" s="137"/>
      <c r="AE348" s="136"/>
      <c r="AF348" s="136"/>
      <c r="AG348" s="136"/>
      <c r="AH348" s="136"/>
      <c r="AI348" s="136"/>
      <c r="AJ348" s="135"/>
      <c r="AK348" s="136"/>
      <c r="AL348" s="129"/>
      <c r="AM348" s="129"/>
      <c r="AN348" s="129"/>
    </row>
    <row r="349" spans="1:40">
      <c r="A349" s="133" t="s">
        <v>11</v>
      </c>
      <c r="B349" s="164">
        <f t="shared" ref="B349:B359" si="1090">IF(OR(B333=""),"",((B333-N316)/N316))</f>
        <v>-3.0136045238213847E-3</v>
      </c>
      <c r="C349" s="164">
        <f t="shared" ref="C349:C359" si="1091">IF(OR(C333=""),"",((C333-O316)/O316))</f>
        <v>2.4420845953297778E-2</v>
      </c>
      <c r="D349" s="164">
        <f t="shared" ref="D349:D359" si="1092">IF(OR(D333=""),"",((D333-P316)/P316))</f>
        <v>-5.3837202427343151E-3</v>
      </c>
      <c r="E349" s="164">
        <f t="shared" ref="E349:E359" si="1093">IF(OR(E333=""),"",((E333-Q316)/Q316))</f>
        <v>1.0401007950645117E-2</v>
      </c>
      <c r="F349" s="164">
        <f t="shared" ref="F349:F359" si="1094">IF(OR(F333=""),"",((F333-R316)/R316))</f>
        <v>-5.3798460941760808E-3</v>
      </c>
      <c r="G349" s="164">
        <f t="shared" ref="G349:G359" si="1095">IF(OR(G333=""),"",((G333-S316)/S316))</f>
        <v>1.3499527399259541E-2</v>
      </c>
      <c r="H349" s="164">
        <f t="shared" ref="H349:H359" si="1096">IF(OR(H333=""),"",((H333-T316)/T316))</f>
        <v>-1.2359916564276962E-2</v>
      </c>
      <c r="I349" s="164">
        <f t="shared" ref="I349:I359" si="1097">IF(OR(I333=""),"",((I333-U316)/U316))</f>
        <v>3.7039684841258715E-3</v>
      </c>
      <c r="J349" s="164">
        <f t="shared" ref="J349:J359" si="1098">IF(OR(J333=""),"",((J333-V316)/V316))</f>
        <v>1.4622204079205765E-2</v>
      </c>
      <c r="K349" s="164">
        <f t="shared" ref="K349:K359" si="1099">IF(OR(K333=""),"",((K333-W316)/W316))</f>
        <v>1.9614544642255646E-2</v>
      </c>
      <c r="L349" s="164">
        <f t="shared" ref="L349:L359" si="1100">IF(OR(L333=""),"",((L333-X316)/X316))</f>
        <v>-3.1502797525227999E-3</v>
      </c>
      <c r="M349" s="164">
        <f t="shared" ref="M349:M359" si="1101">IF(OR(M333=""),"",((M333-Y316)/Y316))</f>
        <v>1.5086807383411867E-2</v>
      </c>
      <c r="N349" s="129"/>
      <c r="O349" s="160"/>
      <c r="P349" s="129"/>
      <c r="Q349" s="129"/>
      <c r="R349" s="160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37"/>
      <c r="AD349" s="137"/>
      <c r="AE349" s="136"/>
      <c r="AF349" s="136"/>
      <c r="AG349" s="136"/>
      <c r="AH349" s="136"/>
      <c r="AI349" s="136"/>
      <c r="AJ349" s="135"/>
      <c r="AK349" s="136"/>
      <c r="AL349" s="129"/>
      <c r="AM349" s="129"/>
      <c r="AN349" s="129"/>
    </row>
    <row r="350" spans="1:40">
      <c r="A350" s="132" t="s">
        <v>12</v>
      </c>
      <c r="B350" s="163">
        <f t="shared" si="1090"/>
        <v>9.9130001982601079E-3</v>
      </c>
      <c r="C350" s="163">
        <f t="shared" si="1091"/>
        <v>2.0048943723000135E-2</v>
      </c>
      <c r="D350" s="163">
        <f t="shared" si="1092"/>
        <v>7.7627562543838595E-3</v>
      </c>
      <c r="E350" s="163">
        <f t="shared" si="1093"/>
        <v>1.8536469043883348E-2</v>
      </c>
      <c r="F350" s="163">
        <f t="shared" si="1094"/>
        <v>4.2330482297765655E-3</v>
      </c>
      <c r="G350" s="163">
        <f t="shared" si="1095"/>
        <v>1.8703606220979579E-2</v>
      </c>
      <c r="H350" s="163">
        <f t="shared" si="1096"/>
        <v>1.821417876239422E-4</v>
      </c>
      <c r="I350" s="163">
        <f t="shared" si="1097"/>
        <v>1.1926863523397354E-2</v>
      </c>
      <c r="J350" s="163">
        <f t="shared" si="1098"/>
        <v>2.4324833300783989E-2</v>
      </c>
      <c r="K350" s="163">
        <f t="shared" si="1099"/>
        <v>2.2267238635300599E-2</v>
      </c>
      <c r="L350" s="163">
        <f t="shared" si="1100"/>
        <v>8.3278190081202963E-3</v>
      </c>
      <c r="M350" s="163">
        <f t="shared" si="1101"/>
        <v>1.8655438070446069E-2</v>
      </c>
      <c r="N350" s="129"/>
      <c r="O350" s="160"/>
      <c r="P350" s="129"/>
      <c r="Q350" s="129"/>
      <c r="R350" s="160"/>
      <c r="S350" s="129"/>
      <c r="T350" s="129"/>
      <c r="U350" s="129"/>
      <c r="V350" s="129"/>
      <c r="W350" s="129"/>
      <c r="X350" s="129"/>
      <c r="Y350" s="129"/>
      <c r="Z350" s="129"/>
      <c r="AA350" s="129"/>
      <c r="AB350" s="129"/>
      <c r="AC350" s="137"/>
      <c r="AD350" s="137"/>
      <c r="AE350" s="136"/>
      <c r="AF350" s="136"/>
      <c r="AG350" s="136"/>
      <c r="AH350" s="136"/>
      <c r="AI350" s="136"/>
      <c r="AJ350" s="135"/>
      <c r="AK350" s="136"/>
      <c r="AL350" s="129"/>
      <c r="AM350" s="129"/>
      <c r="AN350" s="129"/>
    </row>
    <row r="351" spans="1:40">
      <c r="A351" s="133" t="s">
        <v>13</v>
      </c>
      <c r="B351" s="164" t="str">
        <f t="shared" si="1090"/>
        <v/>
      </c>
      <c r="C351" s="164" t="str">
        <f t="shared" si="1091"/>
        <v/>
      </c>
      <c r="D351" s="164" t="str">
        <f t="shared" si="1092"/>
        <v/>
      </c>
      <c r="E351" s="164" t="str">
        <f t="shared" si="1093"/>
        <v/>
      </c>
      <c r="F351" s="164" t="str">
        <f t="shared" si="1094"/>
        <v/>
      </c>
      <c r="G351" s="164" t="str">
        <f t="shared" si="1095"/>
        <v/>
      </c>
      <c r="H351" s="164" t="str">
        <f t="shared" si="1096"/>
        <v/>
      </c>
      <c r="I351" s="164" t="str">
        <f t="shared" si="1097"/>
        <v/>
      </c>
      <c r="J351" s="164" t="str">
        <f t="shared" si="1098"/>
        <v/>
      </c>
      <c r="K351" s="164" t="str">
        <f t="shared" si="1099"/>
        <v/>
      </c>
      <c r="L351" s="164" t="str">
        <f t="shared" si="1100"/>
        <v/>
      </c>
      <c r="M351" s="164" t="str">
        <f t="shared" si="1101"/>
        <v/>
      </c>
      <c r="N351" s="129"/>
      <c r="O351" s="160"/>
      <c r="P351" s="129"/>
      <c r="Q351" s="129"/>
      <c r="R351" s="160"/>
      <c r="S351" s="129"/>
      <c r="T351" s="129"/>
      <c r="U351" s="129"/>
      <c r="V351" s="129"/>
      <c r="W351" s="129"/>
      <c r="X351" s="129"/>
      <c r="Y351" s="129"/>
      <c r="Z351" s="129"/>
      <c r="AA351" s="129"/>
      <c r="AB351" s="129"/>
      <c r="AC351" s="137"/>
      <c r="AD351" s="137"/>
      <c r="AE351" s="136"/>
      <c r="AF351" s="136"/>
      <c r="AG351" s="136"/>
      <c r="AH351" s="136"/>
      <c r="AI351" s="136"/>
      <c r="AJ351" s="135"/>
      <c r="AK351" s="136"/>
      <c r="AL351" s="129"/>
      <c r="AM351" s="129"/>
      <c r="AN351" s="129"/>
    </row>
    <row r="352" spans="1:40">
      <c r="A352" s="132" t="s">
        <v>14</v>
      </c>
      <c r="B352" s="163" t="str">
        <f t="shared" si="1090"/>
        <v/>
      </c>
      <c r="C352" s="163" t="str">
        <f t="shared" si="1091"/>
        <v/>
      </c>
      <c r="D352" s="163" t="str">
        <f t="shared" si="1092"/>
        <v/>
      </c>
      <c r="E352" s="163" t="str">
        <f t="shared" si="1093"/>
        <v/>
      </c>
      <c r="F352" s="163" t="str">
        <f t="shared" si="1094"/>
        <v/>
      </c>
      <c r="G352" s="163" t="str">
        <f t="shared" si="1095"/>
        <v/>
      </c>
      <c r="H352" s="163" t="str">
        <f t="shared" si="1096"/>
        <v/>
      </c>
      <c r="I352" s="163" t="str">
        <f t="shared" si="1097"/>
        <v/>
      </c>
      <c r="J352" s="163" t="str">
        <f t="shared" si="1098"/>
        <v/>
      </c>
      <c r="K352" s="163" t="str">
        <f t="shared" si="1099"/>
        <v/>
      </c>
      <c r="L352" s="163" t="str">
        <f t="shared" si="1100"/>
        <v/>
      </c>
      <c r="M352" s="163" t="str">
        <f t="shared" si="1101"/>
        <v/>
      </c>
      <c r="N352" s="129"/>
      <c r="O352" s="160"/>
      <c r="P352" s="129"/>
      <c r="Q352" s="129"/>
      <c r="R352" s="160"/>
      <c r="S352" s="129"/>
      <c r="T352" s="129"/>
      <c r="U352" s="129"/>
      <c r="V352" s="129"/>
      <c r="W352" s="129"/>
      <c r="X352" s="129"/>
      <c r="Y352" s="129"/>
      <c r="Z352" s="129"/>
      <c r="AA352" s="129"/>
      <c r="AB352" s="129"/>
      <c r="AC352" s="137"/>
      <c r="AD352" s="137"/>
      <c r="AE352" s="136"/>
      <c r="AF352" s="136"/>
      <c r="AG352" s="136"/>
      <c r="AH352" s="136"/>
      <c r="AI352" s="136"/>
      <c r="AJ352" s="135"/>
      <c r="AK352" s="136"/>
      <c r="AL352" s="129"/>
      <c r="AM352" s="129"/>
      <c r="AN352" s="129"/>
    </row>
    <row r="353" spans="1:13">
      <c r="A353" s="133" t="s">
        <v>15</v>
      </c>
      <c r="B353" s="164" t="str">
        <f t="shared" si="1090"/>
        <v/>
      </c>
      <c r="C353" s="164" t="str">
        <f t="shared" si="1091"/>
        <v/>
      </c>
      <c r="D353" s="164" t="str">
        <f t="shared" si="1092"/>
        <v/>
      </c>
      <c r="E353" s="164" t="str">
        <f t="shared" si="1093"/>
        <v/>
      </c>
      <c r="F353" s="164" t="str">
        <f t="shared" si="1094"/>
        <v/>
      </c>
      <c r="G353" s="164" t="str">
        <f t="shared" si="1095"/>
        <v/>
      </c>
      <c r="H353" s="164" t="str">
        <f t="shared" si="1096"/>
        <v/>
      </c>
      <c r="I353" s="164" t="str">
        <f t="shared" si="1097"/>
        <v/>
      </c>
      <c r="J353" s="164" t="str">
        <f t="shared" si="1098"/>
        <v/>
      </c>
      <c r="K353" s="164" t="str">
        <f t="shared" si="1099"/>
        <v/>
      </c>
      <c r="L353" s="164" t="str">
        <f t="shared" si="1100"/>
        <v/>
      </c>
      <c r="M353" s="164" t="str">
        <f t="shared" si="1101"/>
        <v/>
      </c>
    </row>
    <row r="354" spans="1:13">
      <c r="A354" s="132" t="s">
        <v>16</v>
      </c>
      <c r="B354" s="163" t="str">
        <f t="shared" si="1090"/>
        <v/>
      </c>
      <c r="C354" s="163" t="str">
        <f t="shared" si="1091"/>
        <v/>
      </c>
      <c r="D354" s="163" t="str">
        <f t="shared" si="1092"/>
        <v/>
      </c>
      <c r="E354" s="163" t="str">
        <f t="shared" si="1093"/>
        <v/>
      </c>
      <c r="F354" s="163" t="str">
        <f t="shared" si="1094"/>
        <v/>
      </c>
      <c r="G354" s="163" t="str">
        <f t="shared" si="1095"/>
        <v/>
      </c>
      <c r="H354" s="163" t="str">
        <f t="shared" si="1096"/>
        <v/>
      </c>
      <c r="I354" s="163" t="str">
        <f t="shared" si="1097"/>
        <v/>
      </c>
      <c r="J354" s="163" t="str">
        <f t="shared" si="1098"/>
        <v/>
      </c>
      <c r="K354" s="163" t="str">
        <f t="shared" si="1099"/>
        <v/>
      </c>
      <c r="L354" s="163" t="str">
        <f t="shared" si="1100"/>
        <v/>
      </c>
      <c r="M354" s="163" t="str">
        <f t="shared" si="1101"/>
        <v/>
      </c>
    </row>
    <row r="355" spans="1:13">
      <c r="A355" s="133" t="s">
        <v>17</v>
      </c>
      <c r="B355" s="164" t="str">
        <f>IF(OR(B339=""),"",((B339-N322)/N322))</f>
        <v/>
      </c>
      <c r="C355" s="164" t="str">
        <f t="shared" si="1091"/>
        <v/>
      </c>
      <c r="D355" s="164" t="str">
        <f t="shared" si="1092"/>
        <v/>
      </c>
      <c r="E355" s="164" t="str">
        <f t="shared" si="1093"/>
        <v/>
      </c>
      <c r="F355" s="164" t="str">
        <f t="shared" si="1094"/>
        <v/>
      </c>
      <c r="G355" s="164" t="str">
        <f t="shared" si="1095"/>
        <v/>
      </c>
      <c r="H355" s="164" t="str">
        <f t="shared" si="1096"/>
        <v/>
      </c>
      <c r="I355" s="164" t="str">
        <f t="shared" si="1097"/>
        <v/>
      </c>
      <c r="J355" s="164" t="str">
        <f t="shared" si="1098"/>
        <v/>
      </c>
      <c r="K355" s="164" t="str">
        <f t="shared" si="1099"/>
        <v/>
      </c>
      <c r="L355" s="164" t="str">
        <f t="shared" si="1100"/>
        <v/>
      </c>
      <c r="M355" s="164" t="str">
        <f>IF(OR(M339=""),"",((M339-Y322)/Y322))</f>
        <v/>
      </c>
    </row>
    <row r="356" spans="1:13">
      <c r="A356" s="132" t="s">
        <v>18</v>
      </c>
      <c r="B356" s="163" t="str">
        <f t="shared" si="1090"/>
        <v/>
      </c>
      <c r="C356" s="163" t="str">
        <f t="shared" si="1091"/>
        <v/>
      </c>
      <c r="D356" s="163" t="str">
        <f t="shared" si="1092"/>
        <v/>
      </c>
      <c r="E356" s="163" t="str">
        <f t="shared" si="1093"/>
        <v/>
      </c>
      <c r="F356" s="163" t="str">
        <f t="shared" si="1094"/>
        <v/>
      </c>
      <c r="G356" s="163" t="str">
        <f t="shared" si="1095"/>
        <v/>
      </c>
      <c r="H356" s="163" t="str">
        <f t="shared" si="1096"/>
        <v/>
      </c>
      <c r="I356" s="163" t="str">
        <f t="shared" si="1097"/>
        <v/>
      </c>
      <c r="J356" s="163" t="str">
        <f t="shared" si="1098"/>
        <v/>
      </c>
      <c r="K356" s="163" t="str">
        <f t="shared" si="1099"/>
        <v/>
      </c>
      <c r="L356" s="163" t="str">
        <f t="shared" si="1100"/>
        <v/>
      </c>
      <c r="M356" s="163" t="str">
        <f t="shared" si="1101"/>
        <v/>
      </c>
    </row>
    <row r="357" spans="1:13">
      <c r="A357" s="133" t="s">
        <v>19</v>
      </c>
      <c r="B357" s="164" t="str">
        <f t="shared" si="1090"/>
        <v/>
      </c>
      <c r="C357" s="164" t="str">
        <f t="shared" si="1091"/>
        <v/>
      </c>
      <c r="D357" s="164" t="str">
        <f t="shared" si="1092"/>
        <v/>
      </c>
      <c r="E357" s="164" t="str">
        <f t="shared" si="1093"/>
        <v/>
      </c>
      <c r="F357" s="164" t="str">
        <f t="shared" si="1094"/>
        <v/>
      </c>
      <c r="G357" s="164" t="str">
        <f t="shared" si="1095"/>
        <v/>
      </c>
      <c r="H357" s="164" t="str">
        <f t="shared" si="1096"/>
        <v/>
      </c>
      <c r="I357" s="164" t="str">
        <f t="shared" si="1097"/>
        <v/>
      </c>
      <c r="J357" s="164" t="str">
        <f t="shared" si="1098"/>
        <v/>
      </c>
      <c r="K357" s="164" t="str">
        <f t="shared" si="1099"/>
        <v/>
      </c>
      <c r="L357" s="164" t="str">
        <f t="shared" si="1100"/>
        <v/>
      </c>
      <c r="M357" s="164" t="str">
        <f t="shared" si="1101"/>
        <v/>
      </c>
    </row>
    <row r="358" spans="1:13">
      <c r="A358" s="138" t="s">
        <v>20</v>
      </c>
      <c r="B358" s="163" t="str">
        <f t="shared" si="1090"/>
        <v/>
      </c>
      <c r="C358" s="163" t="str">
        <f t="shared" si="1091"/>
        <v/>
      </c>
      <c r="D358" s="163" t="str">
        <f t="shared" si="1092"/>
        <v/>
      </c>
      <c r="E358" s="163" t="str">
        <f t="shared" si="1093"/>
        <v/>
      </c>
      <c r="F358" s="163" t="str">
        <f t="shared" si="1094"/>
        <v/>
      </c>
      <c r="G358" s="163" t="str">
        <f t="shared" si="1095"/>
        <v/>
      </c>
      <c r="H358" s="163" t="str">
        <f t="shared" si="1096"/>
        <v/>
      </c>
      <c r="I358" s="163" t="str">
        <f t="shared" si="1097"/>
        <v/>
      </c>
      <c r="J358" s="163" t="str">
        <f t="shared" si="1098"/>
        <v/>
      </c>
      <c r="K358" s="163" t="str">
        <f t="shared" si="1099"/>
        <v/>
      </c>
      <c r="L358" s="163" t="str">
        <f t="shared" si="1100"/>
        <v/>
      </c>
      <c r="M358" s="163" t="str">
        <f t="shared" si="1101"/>
        <v/>
      </c>
    </row>
    <row r="359" spans="1:13" ht="17.399999999999999" thickBot="1">
      <c r="A359" s="133" t="s">
        <v>21</v>
      </c>
      <c r="B359" s="164" t="str">
        <f t="shared" si="1090"/>
        <v/>
      </c>
      <c r="C359" s="164" t="str">
        <f t="shared" si="1091"/>
        <v/>
      </c>
      <c r="D359" s="164" t="str">
        <f t="shared" si="1092"/>
        <v/>
      </c>
      <c r="E359" s="164" t="str">
        <f t="shared" si="1093"/>
        <v/>
      </c>
      <c r="F359" s="164" t="str">
        <f t="shared" si="1094"/>
        <v/>
      </c>
      <c r="G359" s="164" t="str">
        <f t="shared" si="1095"/>
        <v/>
      </c>
      <c r="H359" s="164" t="str">
        <f t="shared" si="1096"/>
        <v/>
      </c>
      <c r="I359" s="164" t="str">
        <f t="shared" si="1097"/>
        <v/>
      </c>
      <c r="J359" s="164" t="str">
        <f t="shared" si="1098"/>
        <v/>
      </c>
      <c r="K359" s="164" t="str">
        <f t="shared" si="1099"/>
        <v/>
      </c>
      <c r="L359" s="164" t="str">
        <f t="shared" si="1100"/>
        <v/>
      </c>
      <c r="M359" s="164" t="str">
        <f t="shared" si="1101"/>
        <v/>
      </c>
    </row>
    <row r="360" spans="1:13" ht="17.399999999999999" thickBot="1">
      <c r="A360" s="134" t="s">
        <v>120</v>
      </c>
      <c r="B360" s="165">
        <f>AVERAGE(B348:B359)</f>
        <v>3.592972685719524E-3</v>
      </c>
      <c r="C360" s="165">
        <f t="shared" ref="C360:M360" si="1102">AVERAGE(C348:C359)</f>
        <v>2.1202433212864264E-2</v>
      </c>
      <c r="D360" s="165">
        <f t="shared" si="1102"/>
        <v>1.464328626093609E-3</v>
      </c>
      <c r="E360" s="165">
        <f t="shared" si="1102"/>
        <v>1.5104756038839132E-2</v>
      </c>
      <c r="F360" s="165">
        <f t="shared" si="1102"/>
        <v>2.4179549060968534E-4</v>
      </c>
      <c r="G360" s="165">
        <f t="shared" si="1102"/>
        <v>1.6844380307654106E-2</v>
      </c>
      <c r="H360" s="165">
        <f t="shared" si="1102"/>
        <v>-5.8424272078624303E-3</v>
      </c>
      <c r="I360" s="165">
        <f t="shared" si="1102"/>
        <v>8.2408990562556923E-3</v>
      </c>
      <c r="J360" s="165">
        <f t="shared" si="1102"/>
        <v>1.9096743993512685E-2</v>
      </c>
      <c r="K360" s="165">
        <f t="shared" si="1102"/>
        <v>2.3108521077941844E-2</v>
      </c>
      <c r="L360" s="165">
        <f t="shared" si="1102"/>
        <v>2.8989223706765502E-3</v>
      </c>
      <c r="M360" s="165">
        <f t="shared" si="1102"/>
        <v>1.7319871440405841E-2</v>
      </c>
    </row>
    <row r="361" spans="1:13" ht="17.399999999999999" thickBot="1"/>
    <row r="362" spans="1:13" ht="17.399999999999999" thickBot="1">
      <c r="A362" s="418" t="s">
        <v>99</v>
      </c>
      <c r="B362" s="307">
        <v>44</v>
      </c>
      <c r="C362" s="307"/>
      <c r="D362" s="307">
        <v>49</v>
      </c>
      <c r="E362" s="307"/>
      <c r="F362" s="307">
        <v>53</v>
      </c>
      <c r="G362" s="307"/>
      <c r="H362" s="307">
        <v>72</v>
      </c>
      <c r="I362" s="307"/>
      <c r="J362" s="307">
        <v>85</v>
      </c>
      <c r="K362" s="307"/>
      <c r="L362" s="307" t="s">
        <v>24</v>
      </c>
      <c r="M362" s="307"/>
    </row>
    <row r="363" spans="1:13" ht="17.399999999999999" thickBot="1">
      <c r="A363" s="419"/>
      <c r="B363" s="155" t="s">
        <v>25</v>
      </c>
      <c r="C363" s="155" t="s">
        <v>26</v>
      </c>
      <c r="D363" s="155" t="s">
        <v>25</v>
      </c>
      <c r="E363" s="155" t="s">
        <v>26</v>
      </c>
      <c r="F363" s="155" t="s">
        <v>25</v>
      </c>
      <c r="G363" s="155" t="s">
        <v>26</v>
      </c>
      <c r="H363" s="155" t="s">
        <v>25</v>
      </c>
      <c r="I363" s="155" t="s">
        <v>26</v>
      </c>
      <c r="J363" s="155" t="s">
        <v>25</v>
      </c>
      <c r="K363" s="155" t="s">
        <v>26</v>
      </c>
      <c r="L363" s="155" t="s">
        <v>25</v>
      </c>
      <c r="M363" s="155" t="s">
        <v>26</v>
      </c>
    </row>
    <row r="364" spans="1:13">
      <c r="A364" s="132" t="s">
        <v>10</v>
      </c>
      <c r="B364" s="163">
        <f>IF(OR(B332=""),"",((B332-Z315)/Z315))</f>
        <v>8.2894642279635437E-3</v>
      </c>
      <c r="C364" s="163">
        <f t="shared" ref="C364:L364" si="1103">IF(OR(C332=""),"",((C332-AA315)/AA315))</f>
        <v>2.2579485850891839E-2</v>
      </c>
      <c r="D364" s="163">
        <f t="shared" si="1103"/>
        <v>1.0662884885538312E-2</v>
      </c>
      <c r="E364" s="163">
        <f t="shared" si="1103"/>
        <v>2.1954633291118946E-2</v>
      </c>
      <c r="F364" s="163">
        <f t="shared" si="1103"/>
        <v>1.3090480017041274E-2</v>
      </c>
      <c r="G364" s="163">
        <f t="shared" si="1103"/>
        <v>1.9355791214939761E-2</v>
      </c>
      <c r="H364" s="163">
        <f t="shared" si="1103"/>
        <v>-2.5664787296385675E-3</v>
      </c>
      <c r="I364" s="163">
        <f t="shared" si="1103"/>
        <v>1.7799777380277181E-2</v>
      </c>
      <c r="J364" s="163">
        <f t="shared" si="1103"/>
        <v>0.12365680967298132</v>
      </c>
      <c r="K364" s="163">
        <f t="shared" si="1103"/>
        <v>3.1674513418964149E-2</v>
      </c>
      <c r="L364" s="163">
        <f t="shared" si="1103"/>
        <v>8.4785929996074212E-3</v>
      </c>
      <c r="M364" s="163">
        <f>IF(OR(M332=""),"",((M332-AK315)/AK315))</f>
        <v>2.2066755520390797E-2</v>
      </c>
    </row>
    <row r="365" spans="1:13">
      <c r="A365" s="133" t="s">
        <v>11</v>
      </c>
      <c r="B365" s="164">
        <f>IF(OR(B333=""),"",((B333-Z316)/Z316))</f>
        <v>9.7537700902764824E-4</v>
      </c>
      <c r="C365" s="164">
        <f t="shared" ref="C365:L365" si="1104">IF(OR(C333=""),"",((C333-AA316)/AA316))</f>
        <v>2.558629247180904E-2</v>
      </c>
      <c r="D365" s="164">
        <f t="shared" si="1104"/>
        <v>3.2962238978007585E-4</v>
      </c>
      <c r="E365" s="164">
        <f t="shared" si="1104"/>
        <v>1.4821775063927168E-2</v>
      </c>
      <c r="F365" s="164">
        <f t="shared" si="1104"/>
        <v>7.6292024906010215E-3</v>
      </c>
      <c r="G365" s="164">
        <f t="shared" si="1104"/>
        <v>1.2732799698505003E-2</v>
      </c>
      <c r="H365" s="164">
        <f t="shared" si="1104"/>
        <v>-9.2117709784496418E-3</v>
      </c>
      <c r="I365" s="164">
        <f t="shared" si="1104"/>
        <v>1.0633530210353178E-2</v>
      </c>
      <c r="J365" s="164">
        <f t="shared" si="1104"/>
        <v>0.11122512951051373</v>
      </c>
      <c r="K365" s="164">
        <f t="shared" si="1104"/>
        <v>2.4667813796019046E-2</v>
      </c>
      <c r="L365" s="164">
        <f t="shared" si="1104"/>
        <v>1.1179934325204401E-3</v>
      </c>
      <c r="M365" s="164">
        <f>IF(OR(M333=""),"",((M333-AK316)/AK316))</f>
        <v>1.7525813831150028E-2</v>
      </c>
    </row>
    <row r="366" spans="1:13">
      <c r="A366" s="132" t="s">
        <v>12</v>
      </c>
      <c r="B366" s="163">
        <f>IF(OR(B334=""),"",((B334-Z317)/Z317))</f>
        <v>8.2574253406204369E-3</v>
      </c>
      <c r="C366" s="163">
        <f t="shared" ref="C366:L366" si="1105">IF(OR(C334=""),"",((C334-AA317)/AA317))</f>
        <v>1.5430078837472246E-2</v>
      </c>
      <c r="D366" s="163">
        <f t="shared" si="1105"/>
        <v>5.5221253739684796E-3</v>
      </c>
      <c r="E366" s="163">
        <f t="shared" si="1105"/>
        <v>1.5617674197796369E-2</v>
      </c>
      <c r="F366" s="163">
        <f t="shared" si="1105"/>
        <v>6.4087872112653967E-3</v>
      </c>
      <c r="G366" s="163">
        <f t="shared" si="1105"/>
        <v>1.1152629407842816E-2</v>
      </c>
      <c r="H366" s="163">
        <f t="shared" si="1105"/>
        <v>-5.9444899241672461E-3</v>
      </c>
      <c r="I366" s="163">
        <f t="shared" si="1105"/>
        <v>1.2196006554879166E-2</v>
      </c>
      <c r="J366" s="163">
        <f t="shared" si="1105"/>
        <v>0.10959288093180158</v>
      </c>
      <c r="K366" s="163">
        <f t="shared" si="1105"/>
        <v>1.9688420631560507E-2</v>
      </c>
      <c r="L366" s="163">
        <f t="shared" si="1105"/>
        <v>5.0515925955566341E-3</v>
      </c>
      <c r="M366" s="163">
        <f>IF(OR(M334=""),"",((M334-AK317)/AK317))</f>
        <v>1.4281224251549049E-2</v>
      </c>
    </row>
    <row r="367" spans="1:13">
      <c r="A367" s="133" t="s">
        <v>13</v>
      </c>
      <c r="B367" s="164" t="str">
        <f>IF(OR(B335=""),"",((B335-Z318)/Z318))</f>
        <v/>
      </c>
      <c r="C367" s="164" t="str">
        <f t="shared" ref="C367:M375" si="1106">IF(OR(C335=""),"",((C335-AA318)/AA318))</f>
        <v/>
      </c>
      <c r="D367" s="164" t="str">
        <f t="shared" si="1106"/>
        <v/>
      </c>
      <c r="E367" s="164" t="str">
        <f t="shared" si="1106"/>
        <v/>
      </c>
      <c r="F367" s="164" t="str">
        <f t="shared" si="1106"/>
        <v/>
      </c>
      <c r="G367" s="164" t="str">
        <f t="shared" si="1106"/>
        <v/>
      </c>
      <c r="H367" s="164" t="str">
        <f t="shared" si="1106"/>
        <v/>
      </c>
      <c r="I367" s="164" t="str">
        <f t="shared" si="1106"/>
        <v/>
      </c>
      <c r="J367" s="164" t="str">
        <f t="shared" si="1106"/>
        <v/>
      </c>
      <c r="K367" s="164" t="str">
        <f t="shared" si="1106"/>
        <v/>
      </c>
      <c r="L367" s="164" t="str">
        <f t="shared" si="1106"/>
        <v/>
      </c>
      <c r="M367" s="164" t="str">
        <f>IF(OR(M335=""),"",((M335-AK318)/AK318))</f>
        <v/>
      </c>
    </row>
    <row r="368" spans="1:13">
      <c r="A368" s="132" t="s">
        <v>14</v>
      </c>
      <c r="B368" s="163" t="str">
        <f t="shared" ref="B368:B375" si="1107">IF(OR(B336=""),"",((B336-Z319)/Z319))</f>
        <v/>
      </c>
      <c r="C368" s="163" t="str">
        <f t="shared" si="1106"/>
        <v/>
      </c>
      <c r="D368" s="163" t="str">
        <f t="shared" si="1106"/>
        <v/>
      </c>
      <c r="E368" s="163" t="str">
        <f t="shared" si="1106"/>
        <v/>
      </c>
      <c r="F368" s="163" t="str">
        <f t="shared" si="1106"/>
        <v/>
      </c>
      <c r="G368" s="163" t="str">
        <f t="shared" si="1106"/>
        <v/>
      </c>
      <c r="H368" s="163" t="str">
        <f t="shared" si="1106"/>
        <v/>
      </c>
      <c r="I368" s="163" t="str">
        <f t="shared" si="1106"/>
        <v/>
      </c>
      <c r="J368" s="163" t="str">
        <f t="shared" si="1106"/>
        <v/>
      </c>
      <c r="K368" s="163" t="str">
        <f t="shared" si="1106"/>
        <v/>
      </c>
      <c r="L368" s="163" t="str">
        <f t="shared" si="1106"/>
        <v/>
      </c>
      <c r="M368" s="163" t="str">
        <f t="shared" si="1106"/>
        <v/>
      </c>
    </row>
    <row r="369" spans="1:13">
      <c r="A369" s="133" t="s">
        <v>15</v>
      </c>
      <c r="B369" s="164" t="str">
        <f t="shared" si="1107"/>
        <v/>
      </c>
      <c r="C369" s="164" t="str">
        <f t="shared" si="1106"/>
        <v/>
      </c>
      <c r="D369" s="164" t="str">
        <f t="shared" si="1106"/>
        <v/>
      </c>
      <c r="E369" s="164" t="str">
        <f t="shared" si="1106"/>
        <v/>
      </c>
      <c r="F369" s="164" t="str">
        <f t="shared" si="1106"/>
        <v/>
      </c>
      <c r="G369" s="164" t="str">
        <f t="shared" si="1106"/>
        <v/>
      </c>
      <c r="H369" s="164" t="str">
        <f t="shared" si="1106"/>
        <v/>
      </c>
      <c r="I369" s="164" t="str">
        <f t="shared" si="1106"/>
        <v/>
      </c>
      <c r="J369" s="164" t="str">
        <f t="shared" si="1106"/>
        <v/>
      </c>
      <c r="K369" s="164" t="str">
        <f t="shared" si="1106"/>
        <v/>
      </c>
      <c r="L369" s="164" t="str">
        <f t="shared" si="1106"/>
        <v/>
      </c>
      <c r="M369" s="164" t="str">
        <f t="shared" si="1106"/>
        <v/>
      </c>
    </row>
    <row r="370" spans="1:13">
      <c r="A370" s="132" t="s">
        <v>16</v>
      </c>
      <c r="B370" s="163" t="str">
        <f t="shared" si="1107"/>
        <v/>
      </c>
      <c r="C370" s="163" t="str">
        <f t="shared" si="1106"/>
        <v/>
      </c>
      <c r="D370" s="163" t="str">
        <f t="shared" si="1106"/>
        <v/>
      </c>
      <c r="E370" s="163" t="str">
        <f t="shared" si="1106"/>
        <v/>
      </c>
      <c r="F370" s="163" t="str">
        <f t="shared" si="1106"/>
        <v/>
      </c>
      <c r="G370" s="163" t="str">
        <f t="shared" si="1106"/>
        <v/>
      </c>
      <c r="H370" s="163" t="str">
        <f t="shared" si="1106"/>
        <v/>
      </c>
      <c r="I370" s="163" t="str">
        <f t="shared" si="1106"/>
        <v/>
      </c>
      <c r="J370" s="163" t="str">
        <f t="shared" si="1106"/>
        <v/>
      </c>
      <c r="K370" s="163" t="str">
        <f t="shared" si="1106"/>
        <v/>
      </c>
      <c r="L370" s="163" t="str">
        <f t="shared" si="1106"/>
        <v/>
      </c>
      <c r="M370" s="163" t="str">
        <f t="shared" si="1106"/>
        <v/>
      </c>
    </row>
    <row r="371" spans="1:13">
      <c r="A371" s="133" t="s">
        <v>17</v>
      </c>
      <c r="B371" s="164" t="str">
        <f t="shared" si="1107"/>
        <v/>
      </c>
      <c r="C371" s="164" t="str">
        <f t="shared" si="1106"/>
        <v/>
      </c>
      <c r="D371" s="164" t="str">
        <f t="shared" si="1106"/>
        <v/>
      </c>
      <c r="E371" s="164" t="str">
        <f t="shared" si="1106"/>
        <v/>
      </c>
      <c r="F371" s="164" t="str">
        <f t="shared" si="1106"/>
        <v/>
      </c>
      <c r="G371" s="164" t="str">
        <f t="shared" si="1106"/>
        <v/>
      </c>
      <c r="H371" s="164" t="str">
        <f t="shared" si="1106"/>
        <v/>
      </c>
      <c r="I371" s="164" t="str">
        <f t="shared" si="1106"/>
        <v/>
      </c>
      <c r="J371" s="164" t="str">
        <f t="shared" si="1106"/>
        <v/>
      </c>
      <c r="K371" s="164" t="str">
        <f t="shared" si="1106"/>
        <v/>
      </c>
      <c r="L371" s="164" t="str">
        <f t="shared" si="1106"/>
        <v/>
      </c>
      <c r="M371" s="164" t="str">
        <f t="shared" si="1106"/>
        <v/>
      </c>
    </row>
    <row r="372" spans="1:13">
      <c r="A372" s="132" t="s">
        <v>18</v>
      </c>
      <c r="B372" s="163" t="str">
        <f t="shared" si="1107"/>
        <v/>
      </c>
      <c r="C372" s="163" t="str">
        <f t="shared" si="1106"/>
        <v/>
      </c>
      <c r="D372" s="163" t="str">
        <f t="shared" si="1106"/>
        <v/>
      </c>
      <c r="E372" s="163" t="str">
        <f t="shared" si="1106"/>
        <v/>
      </c>
      <c r="F372" s="163" t="str">
        <f t="shared" si="1106"/>
        <v/>
      </c>
      <c r="G372" s="163" t="str">
        <f t="shared" si="1106"/>
        <v/>
      </c>
      <c r="H372" s="163" t="str">
        <f t="shared" si="1106"/>
        <v/>
      </c>
      <c r="I372" s="163" t="str">
        <f t="shared" si="1106"/>
        <v/>
      </c>
      <c r="J372" s="163" t="str">
        <f t="shared" si="1106"/>
        <v/>
      </c>
      <c r="K372" s="163" t="str">
        <f t="shared" si="1106"/>
        <v/>
      </c>
      <c r="L372" s="163" t="str">
        <f t="shared" si="1106"/>
        <v/>
      </c>
      <c r="M372" s="163" t="str">
        <f t="shared" si="1106"/>
        <v/>
      </c>
    </row>
    <row r="373" spans="1:13">
      <c r="A373" s="133" t="s">
        <v>19</v>
      </c>
      <c r="B373" s="164" t="str">
        <f t="shared" si="1107"/>
        <v/>
      </c>
      <c r="C373" s="164" t="str">
        <f t="shared" si="1106"/>
        <v/>
      </c>
      <c r="D373" s="164" t="str">
        <f t="shared" si="1106"/>
        <v/>
      </c>
      <c r="E373" s="164" t="str">
        <f t="shared" si="1106"/>
        <v/>
      </c>
      <c r="F373" s="164" t="str">
        <f t="shared" si="1106"/>
        <v/>
      </c>
      <c r="G373" s="164" t="str">
        <f t="shared" si="1106"/>
        <v/>
      </c>
      <c r="H373" s="164" t="str">
        <f t="shared" si="1106"/>
        <v/>
      </c>
      <c r="I373" s="164" t="str">
        <f t="shared" si="1106"/>
        <v/>
      </c>
      <c r="J373" s="164" t="str">
        <f t="shared" si="1106"/>
        <v/>
      </c>
      <c r="K373" s="164" t="str">
        <f t="shared" si="1106"/>
        <v/>
      </c>
      <c r="L373" s="164" t="str">
        <f t="shared" si="1106"/>
        <v/>
      </c>
      <c r="M373" s="164" t="str">
        <f t="shared" si="1106"/>
        <v/>
      </c>
    </row>
    <row r="374" spans="1:13">
      <c r="A374" s="138" t="s">
        <v>20</v>
      </c>
      <c r="B374" s="163" t="str">
        <f t="shared" si="1107"/>
        <v/>
      </c>
      <c r="C374" s="163" t="str">
        <f t="shared" si="1106"/>
        <v/>
      </c>
      <c r="D374" s="163" t="str">
        <f t="shared" si="1106"/>
        <v/>
      </c>
      <c r="E374" s="163" t="str">
        <f t="shared" si="1106"/>
        <v/>
      </c>
      <c r="F374" s="163" t="str">
        <f t="shared" si="1106"/>
        <v/>
      </c>
      <c r="G374" s="163" t="str">
        <f t="shared" si="1106"/>
        <v/>
      </c>
      <c r="H374" s="163" t="str">
        <f t="shared" si="1106"/>
        <v/>
      </c>
      <c r="I374" s="163" t="str">
        <f t="shared" si="1106"/>
        <v/>
      </c>
      <c r="J374" s="163" t="str">
        <f t="shared" si="1106"/>
        <v/>
      </c>
      <c r="K374" s="163" t="str">
        <f t="shared" si="1106"/>
        <v/>
      </c>
      <c r="L374" s="163" t="str">
        <f t="shared" si="1106"/>
        <v/>
      </c>
      <c r="M374" s="163" t="str">
        <f t="shared" si="1106"/>
        <v/>
      </c>
    </row>
    <row r="375" spans="1:13" ht="17.399999999999999" thickBot="1">
      <c r="A375" s="133" t="s">
        <v>21</v>
      </c>
      <c r="B375" s="164" t="str">
        <f t="shared" si="1107"/>
        <v/>
      </c>
      <c r="C375" s="164" t="str">
        <f t="shared" si="1106"/>
        <v/>
      </c>
      <c r="D375" s="164" t="str">
        <f t="shared" si="1106"/>
        <v/>
      </c>
      <c r="E375" s="164" t="str">
        <f t="shared" si="1106"/>
        <v/>
      </c>
      <c r="F375" s="164" t="str">
        <f t="shared" si="1106"/>
        <v/>
      </c>
      <c r="G375" s="164" t="str">
        <f t="shared" si="1106"/>
        <v/>
      </c>
      <c r="H375" s="164" t="str">
        <f t="shared" si="1106"/>
        <v/>
      </c>
      <c r="I375" s="164" t="str">
        <f t="shared" si="1106"/>
        <v/>
      </c>
      <c r="J375" s="164" t="str">
        <f t="shared" si="1106"/>
        <v/>
      </c>
      <c r="K375" s="164" t="str">
        <f t="shared" si="1106"/>
        <v/>
      </c>
      <c r="L375" s="164" t="str">
        <f t="shared" si="1106"/>
        <v/>
      </c>
      <c r="M375" s="164" t="str">
        <f t="shared" si="1106"/>
        <v/>
      </c>
    </row>
    <row r="376" spans="1:13" ht="17.399999999999999" thickBot="1">
      <c r="A376" s="134" t="s">
        <v>120</v>
      </c>
      <c r="B376" s="165">
        <f>AVERAGE(B364:B375)</f>
        <v>5.840755525870542E-3</v>
      </c>
      <c r="C376" s="165">
        <f t="shared" ref="C376" si="1108">AVERAGE(C364:C375)</f>
        <v>2.1198619053391043E-2</v>
      </c>
      <c r="D376" s="165">
        <f t="shared" ref="D376" si="1109">AVERAGE(D364:D375)</f>
        <v>5.5048775497622895E-3</v>
      </c>
      <c r="E376" s="165">
        <f t="shared" ref="E376" si="1110">AVERAGE(E364:E375)</f>
        <v>1.7464694184280826E-2</v>
      </c>
      <c r="F376" s="165">
        <f t="shared" ref="F376" si="1111">AVERAGE(F364:F375)</f>
        <v>9.0428232396358981E-3</v>
      </c>
      <c r="G376" s="165">
        <f t="shared" ref="G376" si="1112">AVERAGE(G364:G375)</f>
        <v>1.4413740107095859E-2</v>
      </c>
      <c r="H376" s="165">
        <f t="shared" ref="H376" si="1113">AVERAGE(H364:H375)</f>
        <v>-5.9075798774184847E-3</v>
      </c>
      <c r="I376" s="165">
        <f t="shared" ref="I376" si="1114">AVERAGE(I364:I375)</f>
        <v>1.354310471516984E-2</v>
      </c>
      <c r="J376" s="165">
        <f t="shared" ref="J376" si="1115">AVERAGE(J364:J375)</f>
        <v>0.1148249400384322</v>
      </c>
      <c r="K376" s="165">
        <f t="shared" ref="K376" si="1116">AVERAGE(K364:K375)</f>
        <v>2.534358261551457E-2</v>
      </c>
      <c r="L376" s="165">
        <f t="shared" ref="L376" si="1117">AVERAGE(L364:L375)</f>
        <v>4.8827263425614987E-3</v>
      </c>
      <c r="M376" s="165">
        <f t="shared" ref="M376" si="1118">AVERAGE(M364:M375)</f>
        <v>1.7957931201029956E-2</v>
      </c>
    </row>
  </sheetData>
  <sheetProtection sheet="1" formatCells="0" formatColumns="0" formatRows="0" selectLockedCells="1"/>
  <mergeCells count="4785">
    <mergeCell ref="AB290:AC290"/>
    <mergeCell ref="AD290:AE290"/>
    <mergeCell ref="AF290:AG290"/>
    <mergeCell ref="AH290:AI290"/>
    <mergeCell ref="AJ290:AK290"/>
    <mergeCell ref="A346:A347"/>
    <mergeCell ref="B346:C346"/>
    <mergeCell ref="D346:E346"/>
    <mergeCell ref="F346:G346"/>
    <mergeCell ref="H346:I346"/>
    <mergeCell ref="J346:K346"/>
    <mergeCell ref="L346:M346"/>
    <mergeCell ref="A362:A363"/>
    <mergeCell ref="B362:C362"/>
    <mergeCell ref="D362:E362"/>
    <mergeCell ref="F362:G362"/>
    <mergeCell ref="H362:I362"/>
    <mergeCell ref="J362:K362"/>
    <mergeCell ref="L362:M362"/>
    <mergeCell ref="Z294:AK294"/>
    <mergeCell ref="B312:M312"/>
    <mergeCell ref="B329:M329"/>
    <mergeCell ref="Z295:AA295"/>
    <mergeCell ref="F330:G330"/>
    <mergeCell ref="H330:I330"/>
    <mergeCell ref="J330:K330"/>
    <mergeCell ref="L330:M330"/>
    <mergeCell ref="AC330:AK330"/>
    <mergeCell ref="F313:G313"/>
    <mergeCell ref="H313:I313"/>
    <mergeCell ref="J313:K313"/>
    <mergeCell ref="L313:M313"/>
    <mergeCell ref="A261:A262"/>
    <mergeCell ref="B261:G261"/>
    <mergeCell ref="H261:M261"/>
    <mergeCell ref="N261:S261"/>
    <mergeCell ref="T261:Y261"/>
    <mergeCell ref="Z261:AE261"/>
    <mergeCell ref="AF261:AK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R262:S262"/>
    <mergeCell ref="T262:U262"/>
    <mergeCell ref="V262:W262"/>
    <mergeCell ref="X262:Y262"/>
    <mergeCell ref="Z262:AA262"/>
    <mergeCell ref="AB262:AC262"/>
    <mergeCell ref="AD262:AE262"/>
    <mergeCell ref="AF262:AG262"/>
    <mergeCell ref="AH262:AI262"/>
    <mergeCell ref="AJ262:AK262"/>
    <mergeCell ref="AJ289:AK289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R291:S291"/>
    <mergeCell ref="T291:U291"/>
    <mergeCell ref="V291:W291"/>
    <mergeCell ref="X291:Y291"/>
    <mergeCell ref="Z291:AA291"/>
    <mergeCell ref="AB291:AC291"/>
    <mergeCell ref="AD291:AE291"/>
    <mergeCell ref="AF291:AG291"/>
    <mergeCell ref="AH291:AI291"/>
    <mergeCell ref="AJ291:AK291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R290:S290"/>
    <mergeCell ref="T290:U290"/>
    <mergeCell ref="V290:W290"/>
    <mergeCell ref="X290:Y290"/>
    <mergeCell ref="Z290:AA290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R289:S289"/>
    <mergeCell ref="T289:U289"/>
    <mergeCell ref="V289:W289"/>
    <mergeCell ref="X289:Y289"/>
    <mergeCell ref="Z289:AA289"/>
    <mergeCell ref="AB289:AC289"/>
    <mergeCell ref="AD289:AE289"/>
    <mergeCell ref="AF289:AG289"/>
    <mergeCell ref="AH289:AI289"/>
    <mergeCell ref="AJ287:AK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R288:S288"/>
    <mergeCell ref="T288:U288"/>
    <mergeCell ref="V288:W288"/>
    <mergeCell ref="X288:Y288"/>
    <mergeCell ref="Z288:AA288"/>
    <mergeCell ref="AB288:AC288"/>
    <mergeCell ref="AD288:AE288"/>
    <mergeCell ref="AF288:AG288"/>
    <mergeCell ref="AH288:AI288"/>
    <mergeCell ref="AJ288:AK288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R287:S287"/>
    <mergeCell ref="T287:U287"/>
    <mergeCell ref="V287:W287"/>
    <mergeCell ref="X287:Y287"/>
    <mergeCell ref="Z287:AA287"/>
    <mergeCell ref="AB287:AC287"/>
    <mergeCell ref="AD287:AE287"/>
    <mergeCell ref="AF287:AG287"/>
    <mergeCell ref="AH287:AI287"/>
    <mergeCell ref="AJ285:AK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R286:S286"/>
    <mergeCell ref="T286:U286"/>
    <mergeCell ref="V286:W286"/>
    <mergeCell ref="X286:Y286"/>
    <mergeCell ref="Z286:AA286"/>
    <mergeCell ref="AB286:AC286"/>
    <mergeCell ref="AD286:AE286"/>
    <mergeCell ref="AF286:AG286"/>
    <mergeCell ref="AH286:AI286"/>
    <mergeCell ref="AJ286:AK286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R285:S285"/>
    <mergeCell ref="T285:U285"/>
    <mergeCell ref="V285:W285"/>
    <mergeCell ref="X285:Y285"/>
    <mergeCell ref="Z285:AA285"/>
    <mergeCell ref="AB285:AC285"/>
    <mergeCell ref="AD285:AE285"/>
    <mergeCell ref="AF285:AG285"/>
    <mergeCell ref="AH285:AI285"/>
    <mergeCell ref="AJ283:AK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R284:S284"/>
    <mergeCell ref="T284:U284"/>
    <mergeCell ref="V284:W284"/>
    <mergeCell ref="X284:Y284"/>
    <mergeCell ref="Z284:AA284"/>
    <mergeCell ref="AB284:AC284"/>
    <mergeCell ref="AD284:AE284"/>
    <mergeCell ref="AF284:AG284"/>
    <mergeCell ref="AH284:AI284"/>
    <mergeCell ref="AJ284:AK284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R283:S283"/>
    <mergeCell ref="T283:U283"/>
    <mergeCell ref="V283:W283"/>
    <mergeCell ref="X283:Y283"/>
    <mergeCell ref="Z283:AA283"/>
    <mergeCell ref="AB283:AC283"/>
    <mergeCell ref="AD283:AE283"/>
    <mergeCell ref="AF283:AG283"/>
    <mergeCell ref="AH283:AI283"/>
    <mergeCell ref="AJ281:AK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R282:S282"/>
    <mergeCell ref="T282:U282"/>
    <mergeCell ref="V282:W282"/>
    <mergeCell ref="X282:Y282"/>
    <mergeCell ref="Z282:AA282"/>
    <mergeCell ref="AB282:AC282"/>
    <mergeCell ref="AD282:AE282"/>
    <mergeCell ref="AF282:AG282"/>
    <mergeCell ref="AH282:AI282"/>
    <mergeCell ref="AJ282:AK282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R281:S281"/>
    <mergeCell ref="T281:U281"/>
    <mergeCell ref="V281:W281"/>
    <mergeCell ref="X281:Y281"/>
    <mergeCell ref="Z281:AA281"/>
    <mergeCell ref="AB281:AC281"/>
    <mergeCell ref="AD281:AE281"/>
    <mergeCell ref="AF281:AG281"/>
    <mergeCell ref="AH281:AI281"/>
    <mergeCell ref="AJ279:AK279"/>
    <mergeCell ref="AJ280:AK280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R280:S280"/>
    <mergeCell ref="T280:U280"/>
    <mergeCell ref="V280:W280"/>
    <mergeCell ref="X280:Y280"/>
    <mergeCell ref="Z280:AA280"/>
    <mergeCell ref="AB280:AC280"/>
    <mergeCell ref="AD280:AE280"/>
    <mergeCell ref="AF280:AG280"/>
    <mergeCell ref="AH280:AI280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R279:S279"/>
    <mergeCell ref="T279:U279"/>
    <mergeCell ref="V279:W279"/>
    <mergeCell ref="X279:Y279"/>
    <mergeCell ref="Z279:AA279"/>
    <mergeCell ref="AB279:AC279"/>
    <mergeCell ref="AD279:AE279"/>
    <mergeCell ref="AF279:AG279"/>
    <mergeCell ref="AH279:AI279"/>
    <mergeCell ref="AJ275:AK275"/>
    <mergeCell ref="A277:A278"/>
    <mergeCell ref="B277:G277"/>
    <mergeCell ref="H277:M277"/>
    <mergeCell ref="N277:S277"/>
    <mergeCell ref="T277:Y277"/>
    <mergeCell ref="Z277:AE277"/>
    <mergeCell ref="AF277:AK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R278:S278"/>
    <mergeCell ref="T278:U278"/>
    <mergeCell ref="V278:W278"/>
    <mergeCell ref="X278:Y278"/>
    <mergeCell ref="Z278:AA278"/>
    <mergeCell ref="AB278:AC278"/>
    <mergeCell ref="AD278:AE278"/>
    <mergeCell ref="AF278:AG278"/>
    <mergeCell ref="AH278:AI278"/>
    <mergeCell ref="AJ278:AK278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R275:S275"/>
    <mergeCell ref="T275:U275"/>
    <mergeCell ref="V275:W275"/>
    <mergeCell ref="X275:Y275"/>
    <mergeCell ref="Z275:AA275"/>
    <mergeCell ref="AB275:AC275"/>
    <mergeCell ref="AD275:AE275"/>
    <mergeCell ref="AF275:AG275"/>
    <mergeCell ref="AH275:AI275"/>
    <mergeCell ref="AJ273:AK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R274:S274"/>
    <mergeCell ref="T274:U274"/>
    <mergeCell ref="V274:W274"/>
    <mergeCell ref="X274:Y274"/>
    <mergeCell ref="Z274:AA274"/>
    <mergeCell ref="AB274:AC274"/>
    <mergeCell ref="AD274:AE274"/>
    <mergeCell ref="AF274:AG274"/>
    <mergeCell ref="AH274:AI274"/>
    <mergeCell ref="AJ274:AK274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R273:S273"/>
    <mergeCell ref="T273:U273"/>
    <mergeCell ref="V273:W273"/>
    <mergeCell ref="X273:Y273"/>
    <mergeCell ref="Z273:AA273"/>
    <mergeCell ref="AB273:AC273"/>
    <mergeCell ref="AD273:AE273"/>
    <mergeCell ref="AF273:AG273"/>
    <mergeCell ref="AH273:AI273"/>
    <mergeCell ref="AJ271:AK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R272:S272"/>
    <mergeCell ref="T272:U272"/>
    <mergeCell ref="V272:W272"/>
    <mergeCell ref="X272:Y272"/>
    <mergeCell ref="Z272:AA272"/>
    <mergeCell ref="AB272:AC272"/>
    <mergeCell ref="AD272:AE272"/>
    <mergeCell ref="AF272:AG272"/>
    <mergeCell ref="AH272:AI272"/>
    <mergeCell ref="AJ272:AK272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R271:S271"/>
    <mergeCell ref="T271:U271"/>
    <mergeCell ref="V271:W271"/>
    <mergeCell ref="X271:Y271"/>
    <mergeCell ref="Z271:AA271"/>
    <mergeCell ref="AB271:AC271"/>
    <mergeCell ref="AD271:AE271"/>
    <mergeCell ref="AF271:AG271"/>
    <mergeCell ref="AH271:AI271"/>
    <mergeCell ref="AJ269:AK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R270:S270"/>
    <mergeCell ref="T270:U270"/>
    <mergeCell ref="V270:W270"/>
    <mergeCell ref="X270:Y270"/>
    <mergeCell ref="Z270:AA270"/>
    <mergeCell ref="AB270:AC270"/>
    <mergeCell ref="AD270:AE270"/>
    <mergeCell ref="AF270:AG270"/>
    <mergeCell ref="AH270:AI270"/>
    <mergeCell ref="AJ270:AK270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R269:S269"/>
    <mergeCell ref="T269:U269"/>
    <mergeCell ref="V269:W269"/>
    <mergeCell ref="X269:Y269"/>
    <mergeCell ref="Z269:AA269"/>
    <mergeCell ref="AB269:AC269"/>
    <mergeCell ref="AD269:AE269"/>
    <mergeCell ref="AF269:AG269"/>
    <mergeCell ref="AH269:AI269"/>
    <mergeCell ref="AJ267:AK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R268:S268"/>
    <mergeCell ref="T268:U268"/>
    <mergeCell ref="V268:W268"/>
    <mergeCell ref="X268:Y268"/>
    <mergeCell ref="Z268:AA268"/>
    <mergeCell ref="AB268:AC268"/>
    <mergeCell ref="AD268:AE268"/>
    <mergeCell ref="AF268:AG268"/>
    <mergeCell ref="AH268:AI268"/>
    <mergeCell ref="AJ268:AK268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R267:S267"/>
    <mergeCell ref="T267:U267"/>
    <mergeCell ref="V267:W267"/>
    <mergeCell ref="X267:Y267"/>
    <mergeCell ref="Z267:AA267"/>
    <mergeCell ref="AB267:AC267"/>
    <mergeCell ref="AD267:AE267"/>
    <mergeCell ref="AF267:AG267"/>
    <mergeCell ref="AH267:AI267"/>
    <mergeCell ref="AJ265:AK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R266:S266"/>
    <mergeCell ref="T266:U266"/>
    <mergeCell ref="V266:W266"/>
    <mergeCell ref="X266:Y266"/>
    <mergeCell ref="Z266:AA266"/>
    <mergeCell ref="AB266:AC266"/>
    <mergeCell ref="AD266:AE266"/>
    <mergeCell ref="AF266:AG266"/>
    <mergeCell ref="AH266:AI266"/>
    <mergeCell ref="AJ266:AK266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R265:S265"/>
    <mergeCell ref="T265:U265"/>
    <mergeCell ref="V265:W265"/>
    <mergeCell ref="X265:Y265"/>
    <mergeCell ref="Z265:AA265"/>
    <mergeCell ref="AB265:AC265"/>
    <mergeCell ref="AD265:AE265"/>
    <mergeCell ref="AF265:AG265"/>
    <mergeCell ref="AH265:AI265"/>
    <mergeCell ref="AJ263:AK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R264:S264"/>
    <mergeCell ref="T264:U264"/>
    <mergeCell ref="V264:W264"/>
    <mergeCell ref="X264:Y264"/>
    <mergeCell ref="Z264:AA264"/>
    <mergeCell ref="AB264:AC264"/>
    <mergeCell ref="AD264:AE264"/>
    <mergeCell ref="AF264:AG264"/>
    <mergeCell ref="AH264:AI264"/>
    <mergeCell ref="AJ264:AK264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R263:S263"/>
    <mergeCell ref="T263:U263"/>
    <mergeCell ref="V263:W263"/>
    <mergeCell ref="X263:Y263"/>
    <mergeCell ref="Z263:AA263"/>
    <mergeCell ref="AB263:AC263"/>
    <mergeCell ref="AD263:AE263"/>
    <mergeCell ref="AF263:AG263"/>
    <mergeCell ref="AH263:AI263"/>
    <mergeCell ref="AJ146:AK146"/>
    <mergeCell ref="AJ242:AK242"/>
    <mergeCell ref="N242:O242"/>
    <mergeCell ref="P242:Q242"/>
    <mergeCell ref="R242:S242"/>
    <mergeCell ref="T242:U242"/>
    <mergeCell ref="V242:W242"/>
    <mergeCell ref="X242:Y242"/>
    <mergeCell ref="Z240:AA240"/>
    <mergeCell ref="AB240:AC240"/>
    <mergeCell ref="AD240:AE240"/>
    <mergeCell ref="AF240:AG240"/>
    <mergeCell ref="AH240:AI240"/>
    <mergeCell ref="AJ240:AK240"/>
    <mergeCell ref="N240:O240"/>
    <mergeCell ref="P240:Q240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R146:S146"/>
    <mergeCell ref="T146:U146"/>
    <mergeCell ref="V146:W146"/>
    <mergeCell ref="X146:Y146"/>
    <mergeCell ref="Z146:AA146"/>
    <mergeCell ref="AB146:AC146"/>
    <mergeCell ref="AD146:AE146"/>
    <mergeCell ref="AF146:AG146"/>
    <mergeCell ref="AH146:AI146"/>
    <mergeCell ref="AJ144:AK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R145:S145"/>
    <mergeCell ref="T145:U145"/>
    <mergeCell ref="V145:W145"/>
    <mergeCell ref="X145:Y145"/>
    <mergeCell ref="Z145:AA145"/>
    <mergeCell ref="AB145:AC145"/>
    <mergeCell ref="AD145:AE145"/>
    <mergeCell ref="AF145:AG145"/>
    <mergeCell ref="AH145:AI145"/>
    <mergeCell ref="AJ145:AK145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R144:S144"/>
    <mergeCell ref="T144:U144"/>
    <mergeCell ref="V144:W144"/>
    <mergeCell ref="X144:Y144"/>
    <mergeCell ref="Z144:AA144"/>
    <mergeCell ref="AB144:AC144"/>
    <mergeCell ref="AD144:AE144"/>
    <mergeCell ref="AF144:AG144"/>
    <mergeCell ref="AH144:AI144"/>
    <mergeCell ref="AJ142:AK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R143:S143"/>
    <mergeCell ref="T143:U143"/>
    <mergeCell ref="V143:W143"/>
    <mergeCell ref="X143:Y143"/>
    <mergeCell ref="Z143:AA143"/>
    <mergeCell ref="AB143:AC143"/>
    <mergeCell ref="AD143:AE143"/>
    <mergeCell ref="AF143:AG143"/>
    <mergeCell ref="AH143:AI143"/>
    <mergeCell ref="AJ143:AK143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R142:S142"/>
    <mergeCell ref="T142:U142"/>
    <mergeCell ref="V142:W142"/>
    <mergeCell ref="X142:Y142"/>
    <mergeCell ref="Z142:AA142"/>
    <mergeCell ref="AB142:AC142"/>
    <mergeCell ref="AD142:AE142"/>
    <mergeCell ref="AF142:AG142"/>
    <mergeCell ref="AH142:AI142"/>
    <mergeCell ref="AJ140:AK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R141:S141"/>
    <mergeCell ref="T141:U141"/>
    <mergeCell ref="V141:W141"/>
    <mergeCell ref="X141:Y141"/>
    <mergeCell ref="Z141:AA141"/>
    <mergeCell ref="AB141:AC141"/>
    <mergeCell ref="AD141:AE141"/>
    <mergeCell ref="AF141:AG141"/>
    <mergeCell ref="AH141:AI141"/>
    <mergeCell ref="AJ141:AK141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R140:S140"/>
    <mergeCell ref="T140:U140"/>
    <mergeCell ref="V140:W140"/>
    <mergeCell ref="X140:Y140"/>
    <mergeCell ref="Z140:AA140"/>
    <mergeCell ref="AB140:AC140"/>
    <mergeCell ref="AD140:AE140"/>
    <mergeCell ref="AF140:AG140"/>
    <mergeCell ref="AH140:AI140"/>
    <mergeCell ref="AJ138:AK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R139:S139"/>
    <mergeCell ref="T139:U139"/>
    <mergeCell ref="V139:W139"/>
    <mergeCell ref="X139:Y139"/>
    <mergeCell ref="Z139:AA139"/>
    <mergeCell ref="AB139:AC139"/>
    <mergeCell ref="AD139:AE139"/>
    <mergeCell ref="AF139:AG139"/>
    <mergeCell ref="AH139:AI139"/>
    <mergeCell ref="AJ139:AK139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R138:S138"/>
    <mergeCell ref="T138:U138"/>
    <mergeCell ref="V138:W138"/>
    <mergeCell ref="X138:Y138"/>
    <mergeCell ref="Z138:AA138"/>
    <mergeCell ref="AB138:AC138"/>
    <mergeCell ref="AD138:AE138"/>
    <mergeCell ref="AF138:AG138"/>
    <mergeCell ref="AH138:AI138"/>
    <mergeCell ref="AJ136:AK136"/>
    <mergeCell ref="AJ137:AK137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R137:S137"/>
    <mergeCell ref="T137:U137"/>
    <mergeCell ref="V137:W137"/>
    <mergeCell ref="X137:Y137"/>
    <mergeCell ref="Z137:AA137"/>
    <mergeCell ref="AB137:AC137"/>
    <mergeCell ref="AD137:AE137"/>
    <mergeCell ref="AF137:AG137"/>
    <mergeCell ref="AH137:AI137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R136:S136"/>
    <mergeCell ref="T136:U136"/>
    <mergeCell ref="V136:W136"/>
    <mergeCell ref="X136:Y136"/>
    <mergeCell ref="Z136:AA136"/>
    <mergeCell ref="AB136:AC136"/>
    <mergeCell ref="AD136:AE136"/>
    <mergeCell ref="AF136:AG136"/>
    <mergeCell ref="AH136:AI136"/>
    <mergeCell ref="AJ134:AK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R135:S135"/>
    <mergeCell ref="T135:U135"/>
    <mergeCell ref="V135:W135"/>
    <mergeCell ref="X135:Y135"/>
    <mergeCell ref="Z135:AA135"/>
    <mergeCell ref="AB135:AC135"/>
    <mergeCell ref="AD135:AE135"/>
    <mergeCell ref="AF135:AG135"/>
    <mergeCell ref="AH135:AI135"/>
    <mergeCell ref="AJ135:AK135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R134:S134"/>
    <mergeCell ref="T134:U134"/>
    <mergeCell ref="V134:W134"/>
    <mergeCell ref="X134:Y134"/>
    <mergeCell ref="Z134:AA134"/>
    <mergeCell ref="AB134:AC134"/>
    <mergeCell ref="AD134:AE134"/>
    <mergeCell ref="AF134:AG134"/>
    <mergeCell ref="AH134:AI134"/>
    <mergeCell ref="AJ130:AK130"/>
    <mergeCell ref="A132:A133"/>
    <mergeCell ref="B132:G132"/>
    <mergeCell ref="H132:M132"/>
    <mergeCell ref="N132:S132"/>
    <mergeCell ref="T132:Y132"/>
    <mergeCell ref="Z132:AE132"/>
    <mergeCell ref="AF132:AK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R133:S133"/>
    <mergeCell ref="T133:U133"/>
    <mergeCell ref="V133:W133"/>
    <mergeCell ref="X133:Y133"/>
    <mergeCell ref="Z133:AA133"/>
    <mergeCell ref="AB133:AC133"/>
    <mergeCell ref="AD133:AE133"/>
    <mergeCell ref="AF133:AG133"/>
    <mergeCell ref="AH133:AI133"/>
    <mergeCell ref="AJ133:AK133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R130:S130"/>
    <mergeCell ref="T130:U130"/>
    <mergeCell ref="V130:W130"/>
    <mergeCell ref="X130:Y130"/>
    <mergeCell ref="Z130:AA130"/>
    <mergeCell ref="AB130:AC130"/>
    <mergeCell ref="AD130:AE130"/>
    <mergeCell ref="AF130:AG130"/>
    <mergeCell ref="AH130:AI130"/>
    <mergeCell ref="AJ128:AK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B129:AC129"/>
    <mergeCell ref="AD129:AE129"/>
    <mergeCell ref="AF129:AG129"/>
    <mergeCell ref="AH129:AI129"/>
    <mergeCell ref="AJ129:AK129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AB128:AC128"/>
    <mergeCell ref="AD128:AE128"/>
    <mergeCell ref="AF128:AG128"/>
    <mergeCell ref="AH128:AI128"/>
    <mergeCell ref="AJ126:AK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AB127:AC127"/>
    <mergeCell ref="AD127:AE127"/>
    <mergeCell ref="AF127:AG127"/>
    <mergeCell ref="AH127:AI127"/>
    <mergeCell ref="AJ127:AK127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AB126:AC126"/>
    <mergeCell ref="AD126:AE126"/>
    <mergeCell ref="AF126:AG126"/>
    <mergeCell ref="AH126:AI126"/>
    <mergeCell ref="AJ124:AK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AB125:AC125"/>
    <mergeCell ref="AD125:AE125"/>
    <mergeCell ref="AF125:AG125"/>
    <mergeCell ref="AH125:AI125"/>
    <mergeCell ref="AJ125:AK125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AB124:AC124"/>
    <mergeCell ref="AD124:AE124"/>
    <mergeCell ref="AF124:AG124"/>
    <mergeCell ref="AH124:AI124"/>
    <mergeCell ref="AJ122:AK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AB123:AC123"/>
    <mergeCell ref="AD123:AE123"/>
    <mergeCell ref="AF123:AG123"/>
    <mergeCell ref="AH123:AI123"/>
    <mergeCell ref="AJ123:AK123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AB122:AC122"/>
    <mergeCell ref="AD122:AE122"/>
    <mergeCell ref="AF122:AG122"/>
    <mergeCell ref="AH122:AI122"/>
    <mergeCell ref="AJ120:AK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AB121:AC121"/>
    <mergeCell ref="AD121:AE121"/>
    <mergeCell ref="AF121:AG121"/>
    <mergeCell ref="AH121:AI121"/>
    <mergeCell ref="AJ121:AK121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AB120:AC120"/>
    <mergeCell ref="AD120:AE120"/>
    <mergeCell ref="AF120:AG120"/>
    <mergeCell ref="AH120:AI120"/>
    <mergeCell ref="AJ118:AK118"/>
    <mergeCell ref="AJ119:AK119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AB119:AC119"/>
    <mergeCell ref="AD119:AE119"/>
    <mergeCell ref="AF119:AG119"/>
    <mergeCell ref="AH119:AI119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AB118:AC118"/>
    <mergeCell ref="AD118:AE118"/>
    <mergeCell ref="AF118:AG118"/>
    <mergeCell ref="AH118:AI118"/>
    <mergeCell ref="A116:A117"/>
    <mergeCell ref="B116:G116"/>
    <mergeCell ref="H116:M116"/>
    <mergeCell ref="N116:S116"/>
    <mergeCell ref="T116:Y116"/>
    <mergeCell ref="Z116:AE116"/>
    <mergeCell ref="AF116:AK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AB117:AC117"/>
    <mergeCell ref="AD117:AE117"/>
    <mergeCell ref="AF117:AG117"/>
    <mergeCell ref="AH117:AI117"/>
    <mergeCell ref="AJ117:AK117"/>
    <mergeCell ref="L1:S1"/>
    <mergeCell ref="A329:A331"/>
    <mergeCell ref="Z312:AK312"/>
    <mergeCell ref="Z313:AA313"/>
    <mergeCell ref="AB313:AC313"/>
    <mergeCell ref="AD313:AE313"/>
    <mergeCell ref="AF313:AG313"/>
    <mergeCell ref="AH313:AI313"/>
    <mergeCell ref="AJ313:AK313"/>
    <mergeCell ref="Z243:AA243"/>
    <mergeCell ref="AB243:AC243"/>
    <mergeCell ref="AD243:AE243"/>
    <mergeCell ref="AF243:AG243"/>
    <mergeCell ref="AH243:AI243"/>
    <mergeCell ref="AJ243:AK243"/>
    <mergeCell ref="N243:O243"/>
    <mergeCell ref="P243:Q243"/>
    <mergeCell ref="R243:S243"/>
    <mergeCell ref="T243:U243"/>
    <mergeCell ref="V243:W243"/>
    <mergeCell ref="X243:Y243"/>
    <mergeCell ref="B243:C243"/>
    <mergeCell ref="D243:E243"/>
    <mergeCell ref="F243:G243"/>
    <mergeCell ref="H243:I243"/>
    <mergeCell ref="J243:K243"/>
    <mergeCell ref="L243:M243"/>
    <mergeCell ref="Z242:AA242"/>
    <mergeCell ref="AB242:AC242"/>
    <mergeCell ref="AD242:AE242"/>
    <mergeCell ref="AF242:AG242"/>
    <mergeCell ref="AH242:AI242"/>
    <mergeCell ref="B242:C242"/>
    <mergeCell ref="D242:E242"/>
    <mergeCell ref="F242:G242"/>
    <mergeCell ref="H242:I242"/>
    <mergeCell ref="J242:K242"/>
    <mergeCell ref="L242:M242"/>
    <mergeCell ref="Z241:AA241"/>
    <mergeCell ref="AB241:AC241"/>
    <mergeCell ref="AD241:AE241"/>
    <mergeCell ref="AF241:AG241"/>
    <mergeCell ref="AH241:AI241"/>
    <mergeCell ref="AJ241:AK241"/>
    <mergeCell ref="N241:O241"/>
    <mergeCell ref="P241:Q241"/>
    <mergeCell ref="R241:S241"/>
    <mergeCell ref="T241:U241"/>
    <mergeCell ref="V241:W241"/>
    <mergeCell ref="X241:Y241"/>
    <mergeCell ref="B241:C241"/>
    <mergeCell ref="D241:E241"/>
    <mergeCell ref="F241:G241"/>
    <mergeCell ref="H241:I241"/>
    <mergeCell ref="J241:K241"/>
    <mergeCell ref="L241:M241"/>
    <mergeCell ref="R240:S240"/>
    <mergeCell ref="T240:U240"/>
    <mergeCell ref="V240:W240"/>
    <mergeCell ref="X240:Y240"/>
    <mergeCell ref="B240:C240"/>
    <mergeCell ref="D240:E240"/>
    <mergeCell ref="F240:G240"/>
    <mergeCell ref="H240:I240"/>
    <mergeCell ref="J240:K240"/>
    <mergeCell ref="L240:M240"/>
    <mergeCell ref="Z239:AA239"/>
    <mergeCell ref="AB239:AC239"/>
    <mergeCell ref="AD239:AE239"/>
    <mergeCell ref="AF239:AG239"/>
    <mergeCell ref="AH239:AI239"/>
    <mergeCell ref="AJ239:AK239"/>
    <mergeCell ref="N239:O239"/>
    <mergeCell ref="P239:Q239"/>
    <mergeCell ref="R239:S239"/>
    <mergeCell ref="T239:U239"/>
    <mergeCell ref="V239:W239"/>
    <mergeCell ref="X239:Y239"/>
    <mergeCell ref="B239:C239"/>
    <mergeCell ref="D239:E239"/>
    <mergeCell ref="F239:G239"/>
    <mergeCell ref="H239:I239"/>
    <mergeCell ref="J239:K239"/>
    <mergeCell ref="L239:M239"/>
    <mergeCell ref="Z238:AA238"/>
    <mergeCell ref="AB238:AC238"/>
    <mergeCell ref="AD238:AE238"/>
    <mergeCell ref="AF238:AG238"/>
    <mergeCell ref="AH238:AI238"/>
    <mergeCell ref="AJ238:AK238"/>
    <mergeCell ref="N238:O238"/>
    <mergeCell ref="P238:Q238"/>
    <mergeCell ref="R238:S238"/>
    <mergeCell ref="T238:U238"/>
    <mergeCell ref="V238:W238"/>
    <mergeCell ref="X238:Y238"/>
    <mergeCell ref="B238:C238"/>
    <mergeCell ref="D238:E238"/>
    <mergeCell ref="F238:G238"/>
    <mergeCell ref="H238:I238"/>
    <mergeCell ref="J238:K238"/>
    <mergeCell ref="L238:M238"/>
    <mergeCell ref="Z237:AA237"/>
    <mergeCell ref="AB237:AC237"/>
    <mergeCell ref="AD237:AE237"/>
    <mergeCell ref="AF237:AG237"/>
    <mergeCell ref="AH237:AI237"/>
    <mergeCell ref="AJ237:AK237"/>
    <mergeCell ref="N237:O237"/>
    <mergeCell ref="P237:Q237"/>
    <mergeCell ref="R237:S237"/>
    <mergeCell ref="T237:U237"/>
    <mergeCell ref="V237:W237"/>
    <mergeCell ref="X237:Y237"/>
    <mergeCell ref="B237:C237"/>
    <mergeCell ref="D237:E237"/>
    <mergeCell ref="F237:G237"/>
    <mergeCell ref="H237:I237"/>
    <mergeCell ref="J237:K237"/>
    <mergeCell ref="L237:M237"/>
    <mergeCell ref="Z236:AA236"/>
    <mergeCell ref="AB236:AC236"/>
    <mergeCell ref="AD236:AE236"/>
    <mergeCell ref="AF236:AG236"/>
    <mergeCell ref="AH236:AI236"/>
    <mergeCell ref="AJ236:AK236"/>
    <mergeCell ref="N236:O236"/>
    <mergeCell ref="P236:Q236"/>
    <mergeCell ref="R236:S236"/>
    <mergeCell ref="T236:U236"/>
    <mergeCell ref="V236:W236"/>
    <mergeCell ref="X236:Y236"/>
    <mergeCell ref="B236:C236"/>
    <mergeCell ref="D236:E236"/>
    <mergeCell ref="F236:G236"/>
    <mergeCell ref="H236:I236"/>
    <mergeCell ref="J236:K236"/>
    <mergeCell ref="L236:M236"/>
    <mergeCell ref="Z235:AA235"/>
    <mergeCell ref="AB235:AC235"/>
    <mergeCell ref="AD235:AE235"/>
    <mergeCell ref="AF235:AG235"/>
    <mergeCell ref="AH235:AI235"/>
    <mergeCell ref="AJ235:AK235"/>
    <mergeCell ref="N235:O235"/>
    <mergeCell ref="P235:Q235"/>
    <mergeCell ref="R235:S235"/>
    <mergeCell ref="T235:U235"/>
    <mergeCell ref="V235:W235"/>
    <mergeCell ref="X235:Y235"/>
    <mergeCell ref="B235:C235"/>
    <mergeCell ref="D235:E235"/>
    <mergeCell ref="F235:G235"/>
    <mergeCell ref="H235:I235"/>
    <mergeCell ref="J235:K235"/>
    <mergeCell ref="L235:M235"/>
    <mergeCell ref="Z234:AA234"/>
    <mergeCell ref="AB234:AC234"/>
    <mergeCell ref="AD234:AE234"/>
    <mergeCell ref="AF234:AG234"/>
    <mergeCell ref="AH234:AI234"/>
    <mergeCell ref="AJ234:AK234"/>
    <mergeCell ref="N234:O234"/>
    <mergeCell ref="P234:Q234"/>
    <mergeCell ref="R234:S234"/>
    <mergeCell ref="T234:U234"/>
    <mergeCell ref="V234:W234"/>
    <mergeCell ref="X234:Y234"/>
    <mergeCell ref="B234:C234"/>
    <mergeCell ref="D234:E234"/>
    <mergeCell ref="F234:G234"/>
    <mergeCell ref="H234:I234"/>
    <mergeCell ref="J234:K234"/>
    <mergeCell ref="L234:M234"/>
    <mergeCell ref="Z233:AA233"/>
    <mergeCell ref="AB233:AC233"/>
    <mergeCell ref="AD233:AE233"/>
    <mergeCell ref="AF233:AG233"/>
    <mergeCell ref="AH233:AI233"/>
    <mergeCell ref="AJ233:AK233"/>
    <mergeCell ref="N233:O233"/>
    <mergeCell ref="P233:Q233"/>
    <mergeCell ref="R233:S233"/>
    <mergeCell ref="T233:U233"/>
    <mergeCell ref="V233:W233"/>
    <mergeCell ref="X233:Y233"/>
    <mergeCell ref="B233:C233"/>
    <mergeCell ref="D233:E233"/>
    <mergeCell ref="F233:G233"/>
    <mergeCell ref="H233:I233"/>
    <mergeCell ref="J233:K233"/>
    <mergeCell ref="L233:M233"/>
    <mergeCell ref="Z232:AA232"/>
    <mergeCell ref="AB232:AC232"/>
    <mergeCell ref="AD232:AE232"/>
    <mergeCell ref="AF232:AG232"/>
    <mergeCell ref="AH232:AI232"/>
    <mergeCell ref="AJ232:AK232"/>
    <mergeCell ref="N232:O232"/>
    <mergeCell ref="P232:Q232"/>
    <mergeCell ref="R232:S232"/>
    <mergeCell ref="T232:U232"/>
    <mergeCell ref="V232:W232"/>
    <mergeCell ref="X232:Y232"/>
    <mergeCell ref="B232:C232"/>
    <mergeCell ref="D232:E232"/>
    <mergeCell ref="F232:G232"/>
    <mergeCell ref="H232:I232"/>
    <mergeCell ref="J232:K232"/>
    <mergeCell ref="L232:M232"/>
    <mergeCell ref="A229:A230"/>
    <mergeCell ref="B229:G229"/>
    <mergeCell ref="H229:M229"/>
    <mergeCell ref="N229:S229"/>
    <mergeCell ref="T229:Y229"/>
    <mergeCell ref="R230:S230"/>
    <mergeCell ref="T230:U230"/>
    <mergeCell ref="V230:W230"/>
    <mergeCell ref="X230:Y230"/>
    <mergeCell ref="Z231:AA231"/>
    <mergeCell ref="AB231:AC231"/>
    <mergeCell ref="AD231:AE231"/>
    <mergeCell ref="AF231:AG231"/>
    <mergeCell ref="AH231:AI231"/>
    <mergeCell ref="AJ231:AK231"/>
    <mergeCell ref="N231:O231"/>
    <mergeCell ref="P231:Q231"/>
    <mergeCell ref="R231:S231"/>
    <mergeCell ref="T231:U231"/>
    <mergeCell ref="V231:W231"/>
    <mergeCell ref="X231:Y231"/>
    <mergeCell ref="B231:C231"/>
    <mergeCell ref="D231:E231"/>
    <mergeCell ref="F231:G231"/>
    <mergeCell ref="H231:I231"/>
    <mergeCell ref="J231:K231"/>
    <mergeCell ref="L231:M231"/>
    <mergeCell ref="B5:C5"/>
    <mergeCell ref="B6:C6"/>
    <mergeCell ref="B37:C37"/>
    <mergeCell ref="Z230:AA230"/>
    <mergeCell ref="AB230:AC230"/>
    <mergeCell ref="AD230:AE230"/>
    <mergeCell ref="AF230:AG230"/>
    <mergeCell ref="AH230:AI230"/>
    <mergeCell ref="AJ230:AK230"/>
    <mergeCell ref="Z229:AE229"/>
    <mergeCell ref="AF229:AK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38:C38"/>
    <mergeCell ref="B39:C39"/>
    <mergeCell ref="B21:C21"/>
    <mergeCell ref="B22:C22"/>
    <mergeCell ref="B23:C23"/>
    <mergeCell ref="B94:C94"/>
    <mergeCell ref="B95:C95"/>
    <mergeCell ref="B96:C96"/>
    <mergeCell ref="B97:C97"/>
    <mergeCell ref="B98:C98"/>
    <mergeCell ref="B53:C53"/>
    <mergeCell ref="B54:C54"/>
    <mergeCell ref="B55:C55"/>
    <mergeCell ref="B114:C11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108:C108"/>
    <mergeCell ref="B109:C109"/>
    <mergeCell ref="B110:C110"/>
    <mergeCell ref="B111:C111"/>
    <mergeCell ref="B112:C112"/>
    <mergeCell ref="B113:C113"/>
    <mergeCell ref="B71:C71"/>
    <mergeCell ref="B72:C72"/>
    <mergeCell ref="B73:C73"/>
    <mergeCell ref="B106:C106"/>
    <mergeCell ref="B107:C107"/>
    <mergeCell ref="B225:C225"/>
    <mergeCell ref="B226:C226"/>
    <mergeCell ref="B227:C227"/>
    <mergeCell ref="B182:C182"/>
    <mergeCell ref="B183:C183"/>
    <mergeCell ref="B184:C184"/>
    <mergeCell ref="B185:C185"/>
    <mergeCell ref="B186:C186"/>
    <mergeCell ref="B187:C187"/>
    <mergeCell ref="B188:C188"/>
    <mergeCell ref="B219:C219"/>
    <mergeCell ref="B220:C220"/>
    <mergeCell ref="B221:C221"/>
    <mergeCell ref="B222:C222"/>
    <mergeCell ref="B223:C223"/>
    <mergeCell ref="B224:C224"/>
    <mergeCell ref="B161:C161"/>
    <mergeCell ref="B162:C162"/>
    <mergeCell ref="B163:C163"/>
    <mergeCell ref="B193:C193"/>
    <mergeCell ref="B191:C191"/>
    <mergeCell ref="B192:C192"/>
    <mergeCell ref="AJ218:AK218"/>
    <mergeCell ref="X218:Y218"/>
    <mergeCell ref="Z218:AA218"/>
    <mergeCell ref="AB218:AC218"/>
    <mergeCell ref="AD218:AE218"/>
    <mergeCell ref="AF218:AG218"/>
    <mergeCell ref="AH218:AI218"/>
    <mergeCell ref="L218:M218"/>
    <mergeCell ref="N218:O218"/>
    <mergeCell ref="P218:Q218"/>
    <mergeCell ref="B194:C194"/>
    <mergeCell ref="B195:C195"/>
    <mergeCell ref="B196:C196"/>
    <mergeCell ref="B167:C167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214:C214"/>
    <mergeCell ref="B215:C215"/>
    <mergeCell ref="B216:C216"/>
    <mergeCell ref="B217:C217"/>
    <mergeCell ref="B218:C218"/>
    <mergeCell ref="B189:C189"/>
    <mergeCell ref="B190:C190"/>
    <mergeCell ref="X98:Y98"/>
    <mergeCell ref="Z98:AA98"/>
    <mergeCell ref="AB98:AC98"/>
    <mergeCell ref="AD98:AE98"/>
    <mergeCell ref="AF98:AG98"/>
    <mergeCell ref="AH98:AI98"/>
    <mergeCell ref="L98:M98"/>
    <mergeCell ref="N98:O98"/>
    <mergeCell ref="P98:Q98"/>
    <mergeCell ref="R98:S98"/>
    <mergeCell ref="T98:U98"/>
    <mergeCell ref="V98:W98"/>
    <mergeCell ref="B101:C101"/>
    <mergeCell ref="B102:C102"/>
    <mergeCell ref="B103:C103"/>
    <mergeCell ref="B104:C104"/>
    <mergeCell ref="B105:C105"/>
    <mergeCell ref="D103:E103"/>
    <mergeCell ref="F103:G103"/>
    <mergeCell ref="H103:I103"/>
    <mergeCell ref="J103:K103"/>
    <mergeCell ref="L103:M103"/>
    <mergeCell ref="N103:O103"/>
    <mergeCell ref="P103:Q103"/>
    <mergeCell ref="R103:S103"/>
    <mergeCell ref="AB104:AC104"/>
    <mergeCell ref="AD104:AE104"/>
    <mergeCell ref="AF104:AG104"/>
    <mergeCell ref="AH104:AI104"/>
    <mergeCell ref="AB101:AC101"/>
    <mergeCell ref="AD101:AE101"/>
    <mergeCell ref="AF101:AG101"/>
    <mergeCell ref="AB97:AC97"/>
    <mergeCell ref="AD97:AE97"/>
    <mergeCell ref="AF97:AG97"/>
    <mergeCell ref="AH97:AI97"/>
    <mergeCell ref="AJ97:AK97"/>
    <mergeCell ref="D98:E98"/>
    <mergeCell ref="F98:G98"/>
    <mergeCell ref="H98:I98"/>
    <mergeCell ref="J98:K98"/>
    <mergeCell ref="P97:Q97"/>
    <mergeCell ref="R97:S97"/>
    <mergeCell ref="T97:U97"/>
    <mergeCell ref="V97:W97"/>
    <mergeCell ref="X97:Y97"/>
    <mergeCell ref="Z97:AA97"/>
    <mergeCell ref="AF96:AG96"/>
    <mergeCell ref="AH96:AI96"/>
    <mergeCell ref="AJ96:AK96"/>
    <mergeCell ref="D97:E97"/>
    <mergeCell ref="F97:G97"/>
    <mergeCell ref="H97:I97"/>
    <mergeCell ref="J97:K97"/>
    <mergeCell ref="L97:M97"/>
    <mergeCell ref="N97:O97"/>
    <mergeCell ref="T96:U96"/>
    <mergeCell ref="V96:W96"/>
    <mergeCell ref="X96:Y96"/>
    <mergeCell ref="Z96:AA96"/>
    <mergeCell ref="AB96:AC96"/>
    <mergeCell ref="AD96:AE96"/>
    <mergeCell ref="AJ98:AK98"/>
    <mergeCell ref="D96:E96"/>
    <mergeCell ref="F96:G96"/>
    <mergeCell ref="H96:I96"/>
    <mergeCell ref="J96:K96"/>
    <mergeCell ref="L96:M96"/>
    <mergeCell ref="N96:O96"/>
    <mergeCell ref="P96:Q96"/>
    <mergeCell ref="R96:S96"/>
    <mergeCell ref="X95:Y95"/>
    <mergeCell ref="Z95:AA95"/>
    <mergeCell ref="AB95:AC95"/>
    <mergeCell ref="AD95:AE95"/>
    <mergeCell ref="AF95:AG95"/>
    <mergeCell ref="AH95:AI95"/>
    <mergeCell ref="L95:M95"/>
    <mergeCell ref="N95:O95"/>
    <mergeCell ref="P95:Q95"/>
    <mergeCell ref="R95:S95"/>
    <mergeCell ref="T95:U95"/>
    <mergeCell ref="V95:W95"/>
    <mergeCell ref="AB94:AC94"/>
    <mergeCell ref="AD94:AE94"/>
    <mergeCell ref="AF94:AG94"/>
    <mergeCell ref="AH94:AI94"/>
    <mergeCell ref="AJ94:AK94"/>
    <mergeCell ref="D95:E95"/>
    <mergeCell ref="F95:G95"/>
    <mergeCell ref="H95:I95"/>
    <mergeCell ref="J95:K95"/>
    <mergeCell ref="P94:Q94"/>
    <mergeCell ref="R94:S94"/>
    <mergeCell ref="T94:U94"/>
    <mergeCell ref="V94:W94"/>
    <mergeCell ref="X94:Y94"/>
    <mergeCell ref="Z94:AA94"/>
    <mergeCell ref="AF93:AG93"/>
    <mergeCell ref="AH93:AI93"/>
    <mergeCell ref="AJ93:AK93"/>
    <mergeCell ref="D94:E94"/>
    <mergeCell ref="F94:G94"/>
    <mergeCell ref="H94:I94"/>
    <mergeCell ref="J94:K94"/>
    <mergeCell ref="L94:M94"/>
    <mergeCell ref="N94:O94"/>
    <mergeCell ref="T93:U93"/>
    <mergeCell ref="V93:W93"/>
    <mergeCell ref="X93:Y93"/>
    <mergeCell ref="Z93:AA93"/>
    <mergeCell ref="AB93:AC93"/>
    <mergeCell ref="AD93:AE93"/>
    <mergeCell ref="AJ95:AK95"/>
    <mergeCell ref="D93:E93"/>
    <mergeCell ref="F93:G93"/>
    <mergeCell ref="H93:I93"/>
    <mergeCell ref="J93:K93"/>
    <mergeCell ref="L93:M93"/>
    <mergeCell ref="N93:O93"/>
    <mergeCell ref="P93:Q93"/>
    <mergeCell ref="R93:S93"/>
    <mergeCell ref="X92:Y92"/>
    <mergeCell ref="Z92:AA92"/>
    <mergeCell ref="AB92:AC92"/>
    <mergeCell ref="AD92:AE92"/>
    <mergeCell ref="AF92:AG92"/>
    <mergeCell ref="AH92:AI92"/>
    <mergeCell ref="L92:M92"/>
    <mergeCell ref="N92:O92"/>
    <mergeCell ref="P92:Q92"/>
    <mergeCell ref="R92:S92"/>
    <mergeCell ref="T92:U92"/>
    <mergeCell ref="V92:W92"/>
    <mergeCell ref="F87:G87"/>
    <mergeCell ref="AB91:AC91"/>
    <mergeCell ref="AD91:AE91"/>
    <mergeCell ref="AF91:AG91"/>
    <mergeCell ref="AH91:AI91"/>
    <mergeCell ref="AJ91:AK91"/>
    <mergeCell ref="D92:E92"/>
    <mergeCell ref="F92:G92"/>
    <mergeCell ref="H92:I92"/>
    <mergeCell ref="J92:K92"/>
    <mergeCell ref="P91:Q91"/>
    <mergeCell ref="R91:S91"/>
    <mergeCell ref="T91:U91"/>
    <mergeCell ref="V91:W91"/>
    <mergeCell ref="X91:Y91"/>
    <mergeCell ref="Z91:AA91"/>
    <mergeCell ref="AF90:AG90"/>
    <mergeCell ref="AH90:AI90"/>
    <mergeCell ref="AJ90:AK90"/>
    <mergeCell ref="D91:E91"/>
    <mergeCell ref="F91:G91"/>
    <mergeCell ref="H91:I91"/>
    <mergeCell ref="J91:K91"/>
    <mergeCell ref="L91:M91"/>
    <mergeCell ref="N91:O91"/>
    <mergeCell ref="T90:U90"/>
    <mergeCell ref="V90:W90"/>
    <mergeCell ref="X90:Y90"/>
    <mergeCell ref="Z90:AA90"/>
    <mergeCell ref="AB90:AC90"/>
    <mergeCell ref="AD90:AE90"/>
    <mergeCell ref="AJ92:AK92"/>
    <mergeCell ref="D90:E90"/>
    <mergeCell ref="F90:G90"/>
    <mergeCell ref="H90:I90"/>
    <mergeCell ref="J90:K90"/>
    <mergeCell ref="L90:M90"/>
    <mergeCell ref="N90:O90"/>
    <mergeCell ref="P90:Q90"/>
    <mergeCell ref="R90:S90"/>
    <mergeCell ref="X89:Y89"/>
    <mergeCell ref="Z89:AA89"/>
    <mergeCell ref="AB89:AC89"/>
    <mergeCell ref="AD89:AE89"/>
    <mergeCell ref="AF89:AG89"/>
    <mergeCell ref="AH89:AI89"/>
    <mergeCell ref="L89:M89"/>
    <mergeCell ref="N89:O89"/>
    <mergeCell ref="P89:Q89"/>
    <mergeCell ref="R89:S89"/>
    <mergeCell ref="T89:U89"/>
    <mergeCell ref="V89:W89"/>
    <mergeCell ref="AB88:AC88"/>
    <mergeCell ref="AD88:AE88"/>
    <mergeCell ref="AF88:AG88"/>
    <mergeCell ref="AH88:AI88"/>
    <mergeCell ref="AJ88:AK88"/>
    <mergeCell ref="D89:E89"/>
    <mergeCell ref="F89:G89"/>
    <mergeCell ref="H89:I89"/>
    <mergeCell ref="J89:K89"/>
    <mergeCell ref="P88:Q88"/>
    <mergeCell ref="R88:S88"/>
    <mergeCell ref="T88:U88"/>
    <mergeCell ref="V88:W88"/>
    <mergeCell ref="X88:Y88"/>
    <mergeCell ref="Z88:AA88"/>
    <mergeCell ref="AF87:AG87"/>
    <mergeCell ref="AH87:AI87"/>
    <mergeCell ref="AJ87:AK87"/>
    <mergeCell ref="D88:E88"/>
    <mergeCell ref="F88:G88"/>
    <mergeCell ref="H88:I88"/>
    <mergeCell ref="J88:K88"/>
    <mergeCell ref="L88:M88"/>
    <mergeCell ref="N88:O88"/>
    <mergeCell ref="T87:U87"/>
    <mergeCell ref="V87:W87"/>
    <mergeCell ref="X87:Y87"/>
    <mergeCell ref="Z87:AA87"/>
    <mergeCell ref="AB87:AC87"/>
    <mergeCell ref="AD87:AE87"/>
    <mergeCell ref="AJ89:AK89"/>
    <mergeCell ref="D87:E87"/>
    <mergeCell ref="AB85:AC85"/>
    <mergeCell ref="AD85:AE85"/>
    <mergeCell ref="AF85:AG85"/>
    <mergeCell ref="AH85:AI85"/>
    <mergeCell ref="AJ85:AK85"/>
    <mergeCell ref="D86:E86"/>
    <mergeCell ref="F86:G86"/>
    <mergeCell ref="H86:I86"/>
    <mergeCell ref="J86:K86"/>
    <mergeCell ref="AF84:AK84"/>
    <mergeCell ref="D85:E85"/>
    <mergeCell ref="F85:G85"/>
    <mergeCell ref="H85:I85"/>
    <mergeCell ref="J85:K85"/>
    <mergeCell ref="L85:M85"/>
    <mergeCell ref="N85:O85"/>
    <mergeCell ref="P85:Q85"/>
    <mergeCell ref="R85:S85"/>
    <mergeCell ref="AJ86:AK86"/>
    <mergeCell ref="Z86:AA86"/>
    <mergeCell ref="AB86:AC86"/>
    <mergeCell ref="AD86:AE86"/>
    <mergeCell ref="AF86:AG86"/>
    <mergeCell ref="AH86:AI86"/>
    <mergeCell ref="L86:M86"/>
    <mergeCell ref="N86:O86"/>
    <mergeCell ref="P86:Q86"/>
    <mergeCell ref="R86:S86"/>
    <mergeCell ref="T86:U86"/>
    <mergeCell ref="V86:W86"/>
    <mergeCell ref="H87:I87"/>
    <mergeCell ref="J87:K87"/>
    <mergeCell ref="L87:M87"/>
    <mergeCell ref="N87:O87"/>
    <mergeCell ref="P87:Q87"/>
    <mergeCell ref="R87:S87"/>
    <mergeCell ref="X86:Y86"/>
    <mergeCell ref="J295:K295"/>
    <mergeCell ref="L295:M295"/>
    <mergeCell ref="N295:O295"/>
    <mergeCell ref="B295:C295"/>
    <mergeCell ref="A84:A85"/>
    <mergeCell ref="B84:G84"/>
    <mergeCell ref="H84:M84"/>
    <mergeCell ref="N84:S84"/>
    <mergeCell ref="T84:Y84"/>
    <mergeCell ref="Z84:AE84"/>
    <mergeCell ref="T85:U85"/>
    <mergeCell ref="V85:W85"/>
    <mergeCell ref="X85:Y85"/>
    <mergeCell ref="Z85:AA85"/>
    <mergeCell ref="H247:I247"/>
    <mergeCell ref="J247:K247"/>
    <mergeCell ref="L247:M247"/>
    <mergeCell ref="N247:O247"/>
    <mergeCell ref="P247:Q247"/>
    <mergeCell ref="R247:S247"/>
    <mergeCell ref="T247:U247"/>
    <mergeCell ref="AB295:AC295"/>
    <mergeCell ref="P295:Q295"/>
    <mergeCell ref="AB226:AC226"/>
    <mergeCell ref="AD226:AE226"/>
    <mergeCell ref="B330:C330"/>
    <mergeCell ref="D330:E330"/>
    <mergeCell ref="AD295:AE295"/>
    <mergeCell ref="AF295:AG295"/>
    <mergeCell ref="AH295:AI295"/>
    <mergeCell ref="AJ295:AK295"/>
    <mergeCell ref="B313:C313"/>
    <mergeCell ref="D313:E313"/>
    <mergeCell ref="A312:A314"/>
    <mergeCell ref="A294:A296"/>
    <mergeCell ref="B294:M294"/>
    <mergeCell ref="N294:Y294"/>
    <mergeCell ref="AJ227:AK227"/>
    <mergeCell ref="X227:Y227"/>
    <mergeCell ref="Z227:AA227"/>
    <mergeCell ref="AB227:AC227"/>
    <mergeCell ref="AD227:AE227"/>
    <mergeCell ref="AF227:AG227"/>
    <mergeCell ref="AH227:AI227"/>
    <mergeCell ref="L227:M227"/>
    <mergeCell ref="N227:O227"/>
    <mergeCell ref="P227:Q227"/>
    <mergeCell ref="R227:S227"/>
    <mergeCell ref="T227:U227"/>
    <mergeCell ref="V227:W227"/>
    <mergeCell ref="D227:E227"/>
    <mergeCell ref="F227:G227"/>
    <mergeCell ref="H227:I227"/>
    <mergeCell ref="J227:K227"/>
    <mergeCell ref="B247:C247"/>
    <mergeCell ref="D247:E247"/>
    <mergeCell ref="F247:G247"/>
    <mergeCell ref="AF226:AG226"/>
    <mergeCell ref="AH226:AI226"/>
    <mergeCell ref="AJ226:AK226"/>
    <mergeCell ref="P226:Q226"/>
    <mergeCell ref="R226:S226"/>
    <mergeCell ref="T226:U226"/>
    <mergeCell ref="V226:W226"/>
    <mergeCell ref="X226:Y226"/>
    <mergeCell ref="Z226:AA226"/>
    <mergeCell ref="D226:E226"/>
    <mergeCell ref="F226:G226"/>
    <mergeCell ref="H226:I226"/>
    <mergeCell ref="J226:K226"/>
    <mergeCell ref="L226:M226"/>
    <mergeCell ref="N226:O226"/>
    <mergeCell ref="AF225:AG225"/>
    <mergeCell ref="AH225:AI225"/>
    <mergeCell ref="AJ225:AK225"/>
    <mergeCell ref="T225:U225"/>
    <mergeCell ref="V225:W225"/>
    <mergeCell ref="X225:Y225"/>
    <mergeCell ref="Z225:AA225"/>
    <mergeCell ref="AB225:AC225"/>
    <mergeCell ref="AD225:AE225"/>
    <mergeCell ref="D225:E225"/>
    <mergeCell ref="F225:G225"/>
    <mergeCell ref="H225:I225"/>
    <mergeCell ref="J225:K225"/>
    <mergeCell ref="L225:M225"/>
    <mergeCell ref="N225:O225"/>
    <mergeCell ref="P225:Q225"/>
    <mergeCell ref="R225:S225"/>
    <mergeCell ref="AJ224:AK224"/>
    <mergeCell ref="X224:Y224"/>
    <mergeCell ref="Z224:AA224"/>
    <mergeCell ref="AB224:AC224"/>
    <mergeCell ref="AD224:AE224"/>
    <mergeCell ref="AF224:AG224"/>
    <mergeCell ref="AH224:AI224"/>
    <mergeCell ref="L224:M224"/>
    <mergeCell ref="N224:O224"/>
    <mergeCell ref="P224:Q224"/>
    <mergeCell ref="R224:S224"/>
    <mergeCell ref="T224:U224"/>
    <mergeCell ref="V224:W224"/>
    <mergeCell ref="D224:E224"/>
    <mergeCell ref="F224:G224"/>
    <mergeCell ref="H224:I224"/>
    <mergeCell ref="J224:K224"/>
    <mergeCell ref="AB223:AC223"/>
    <mergeCell ref="AD223:AE223"/>
    <mergeCell ref="AF223:AG223"/>
    <mergeCell ref="AH223:AI223"/>
    <mergeCell ref="AJ223:AK223"/>
    <mergeCell ref="P223:Q223"/>
    <mergeCell ref="R223:S223"/>
    <mergeCell ref="T223:U223"/>
    <mergeCell ref="V223:W223"/>
    <mergeCell ref="X223:Y223"/>
    <mergeCell ref="Z223:AA223"/>
    <mergeCell ref="D223:E223"/>
    <mergeCell ref="F223:G223"/>
    <mergeCell ref="H223:I223"/>
    <mergeCell ref="J223:K223"/>
    <mergeCell ref="L223:M223"/>
    <mergeCell ref="N223:O223"/>
    <mergeCell ref="AF222:AG222"/>
    <mergeCell ref="AH222:AI222"/>
    <mergeCell ref="AJ222:AK222"/>
    <mergeCell ref="T222:U222"/>
    <mergeCell ref="V222:W222"/>
    <mergeCell ref="X222:Y222"/>
    <mergeCell ref="Z222:AA222"/>
    <mergeCell ref="AB222:AC222"/>
    <mergeCell ref="AD222:AE222"/>
    <mergeCell ref="D222:E222"/>
    <mergeCell ref="F222:G222"/>
    <mergeCell ref="H222:I222"/>
    <mergeCell ref="J222:K222"/>
    <mergeCell ref="L222:M222"/>
    <mergeCell ref="N222:O222"/>
    <mergeCell ref="P222:Q222"/>
    <mergeCell ref="R222:S222"/>
    <mergeCell ref="AJ221:AK221"/>
    <mergeCell ref="X221:Y221"/>
    <mergeCell ref="Z221:AA221"/>
    <mergeCell ref="AB221:AC221"/>
    <mergeCell ref="AD221:AE221"/>
    <mergeCell ref="AF221:AG221"/>
    <mergeCell ref="AH221:AI221"/>
    <mergeCell ref="L221:M221"/>
    <mergeCell ref="N221:O221"/>
    <mergeCell ref="P221:Q221"/>
    <mergeCell ref="R221:S221"/>
    <mergeCell ref="T221:U221"/>
    <mergeCell ref="V221:W221"/>
    <mergeCell ref="D221:E221"/>
    <mergeCell ref="F221:G221"/>
    <mergeCell ref="H221:I221"/>
    <mergeCell ref="J221:K221"/>
    <mergeCell ref="AB220:AC220"/>
    <mergeCell ref="AD220:AE220"/>
    <mergeCell ref="AF220:AG220"/>
    <mergeCell ref="AH220:AI220"/>
    <mergeCell ref="AJ220:AK220"/>
    <mergeCell ref="P220:Q220"/>
    <mergeCell ref="R220:S220"/>
    <mergeCell ref="T220:U220"/>
    <mergeCell ref="V220:W220"/>
    <mergeCell ref="X220:Y220"/>
    <mergeCell ref="Z220:AA220"/>
    <mergeCell ref="D220:E220"/>
    <mergeCell ref="F220:G220"/>
    <mergeCell ref="H220:I220"/>
    <mergeCell ref="J220:K220"/>
    <mergeCell ref="L220:M220"/>
    <mergeCell ref="N220:O220"/>
    <mergeCell ref="AF217:AG217"/>
    <mergeCell ref="AH217:AI217"/>
    <mergeCell ref="AJ217:AK217"/>
    <mergeCell ref="P217:Q217"/>
    <mergeCell ref="R217:S217"/>
    <mergeCell ref="T217:U217"/>
    <mergeCell ref="V217:W217"/>
    <mergeCell ref="X217:Y217"/>
    <mergeCell ref="Z217:AA217"/>
    <mergeCell ref="D217:E217"/>
    <mergeCell ref="F217:G217"/>
    <mergeCell ref="H217:I217"/>
    <mergeCell ref="J217:K217"/>
    <mergeCell ref="L217:M217"/>
    <mergeCell ref="N217:O217"/>
    <mergeCell ref="AF219:AG219"/>
    <mergeCell ref="AH219:AI219"/>
    <mergeCell ref="AJ219:AK219"/>
    <mergeCell ref="T219:U219"/>
    <mergeCell ref="V219:W219"/>
    <mergeCell ref="X219:Y219"/>
    <mergeCell ref="Z219:AA219"/>
    <mergeCell ref="AB219:AC219"/>
    <mergeCell ref="AD219:AE219"/>
    <mergeCell ref="D219:E219"/>
    <mergeCell ref="F219:G219"/>
    <mergeCell ref="H219:I219"/>
    <mergeCell ref="J219:K219"/>
    <mergeCell ref="L219:M219"/>
    <mergeCell ref="N219:O219"/>
    <mergeCell ref="P219:Q219"/>
    <mergeCell ref="R219:S219"/>
    <mergeCell ref="D216:E216"/>
    <mergeCell ref="F216:G216"/>
    <mergeCell ref="H216:I216"/>
    <mergeCell ref="J216:K216"/>
    <mergeCell ref="L216:M216"/>
    <mergeCell ref="N216:O216"/>
    <mergeCell ref="P216:Q216"/>
    <mergeCell ref="R216:S216"/>
    <mergeCell ref="R218:S218"/>
    <mergeCell ref="T218:U218"/>
    <mergeCell ref="V218:W218"/>
    <mergeCell ref="D218:E218"/>
    <mergeCell ref="F218:G218"/>
    <mergeCell ref="H218:I218"/>
    <mergeCell ref="J218:K218"/>
    <mergeCell ref="AB217:AC217"/>
    <mergeCell ref="AD217:AE217"/>
    <mergeCell ref="P215:Q215"/>
    <mergeCell ref="R215:S215"/>
    <mergeCell ref="T215:U215"/>
    <mergeCell ref="V215:W215"/>
    <mergeCell ref="AB214:AC214"/>
    <mergeCell ref="AD214:AE214"/>
    <mergeCell ref="AF214:AG214"/>
    <mergeCell ref="AH214:AI214"/>
    <mergeCell ref="AJ214:AK214"/>
    <mergeCell ref="AF216:AG216"/>
    <mergeCell ref="AH216:AI216"/>
    <mergeCell ref="AJ216:AK216"/>
    <mergeCell ref="T216:U216"/>
    <mergeCell ref="V216:W216"/>
    <mergeCell ref="X216:Y216"/>
    <mergeCell ref="Z216:AA216"/>
    <mergeCell ref="AB216:AC216"/>
    <mergeCell ref="AD216:AE216"/>
    <mergeCell ref="D215:E215"/>
    <mergeCell ref="F215:G215"/>
    <mergeCell ref="H215:I215"/>
    <mergeCell ref="J215:K215"/>
    <mergeCell ref="AF213:AK213"/>
    <mergeCell ref="D214:E214"/>
    <mergeCell ref="F214:G214"/>
    <mergeCell ref="H214:I214"/>
    <mergeCell ref="J214:K214"/>
    <mergeCell ref="L214:M214"/>
    <mergeCell ref="N214:O214"/>
    <mergeCell ref="P214:Q214"/>
    <mergeCell ref="R214:S214"/>
    <mergeCell ref="A213:A214"/>
    <mergeCell ref="B213:G213"/>
    <mergeCell ref="H213:M213"/>
    <mergeCell ref="N213:S213"/>
    <mergeCell ref="T213:Y213"/>
    <mergeCell ref="Z213:AE213"/>
    <mergeCell ref="T214:U214"/>
    <mergeCell ref="V214:W214"/>
    <mergeCell ref="X214:Y214"/>
    <mergeCell ref="Z214:AA214"/>
    <mergeCell ref="AJ215:AK215"/>
    <mergeCell ref="X215:Y215"/>
    <mergeCell ref="Z215:AA215"/>
    <mergeCell ref="AB215:AC215"/>
    <mergeCell ref="AD215:AE215"/>
    <mergeCell ref="AF215:AG215"/>
    <mergeCell ref="AH215:AI215"/>
    <mergeCell ref="L215:M215"/>
    <mergeCell ref="N215:O215"/>
    <mergeCell ref="Z212:AA212"/>
    <mergeCell ref="AB212:AC212"/>
    <mergeCell ref="AD212:AE212"/>
    <mergeCell ref="AF212:AG212"/>
    <mergeCell ref="AH212:AI212"/>
    <mergeCell ref="AJ212:AK212"/>
    <mergeCell ref="N212:O212"/>
    <mergeCell ref="P212:Q212"/>
    <mergeCell ref="R212:S212"/>
    <mergeCell ref="T212:U212"/>
    <mergeCell ref="V212:W212"/>
    <mergeCell ref="X212:Y212"/>
    <mergeCell ref="B212:C212"/>
    <mergeCell ref="D212:E212"/>
    <mergeCell ref="F212:G212"/>
    <mergeCell ref="H212:I212"/>
    <mergeCell ref="J212:K212"/>
    <mergeCell ref="L212:M212"/>
    <mergeCell ref="Z211:AA211"/>
    <mergeCell ref="AB211:AC211"/>
    <mergeCell ref="AD211:AE211"/>
    <mergeCell ref="AF211:AG211"/>
    <mergeCell ref="AH211:AI211"/>
    <mergeCell ref="AJ211:AK211"/>
    <mergeCell ref="N211:O211"/>
    <mergeCell ref="P211:Q211"/>
    <mergeCell ref="R211:S211"/>
    <mergeCell ref="T211:U211"/>
    <mergeCell ref="V211:W211"/>
    <mergeCell ref="X211:Y211"/>
    <mergeCell ref="B211:C211"/>
    <mergeCell ref="D211:E211"/>
    <mergeCell ref="F211:G211"/>
    <mergeCell ref="H211:I211"/>
    <mergeCell ref="J211:K211"/>
    <mergeCell ref="L211:M211"/>
    <mergeCell ref="Z210:AA210"/>
    <mergeCell ref="AB210:AC210"/>
    <mergeCell ref="AD210:AE210"/>
    <mergeCell ref="AF210:AG210"/>
    <mergeCell ref="AH210:AI210"/>
    <mergeCell ref="AJ210:AK210"/>
    <mergeCell ref="N210:O210"/>
    <mergeCell ref="P210:Q210"/>
    <mergeCell ref="R210:S210"/>
    <mergeCell ref="T210:U210"/>
    <mergeCell ref="V210:W210"/>
    <mergeCell ref="X210:Y210"/>
    <mergeCell ref="B210:C210"/>
    <mergeCell ref="D210:E210"/>
    <mergeCell ref="F210:G210"/>
    <mergeCell ref="H210:I210"/>
    <mergeCell ref="J210:K210"/>
    <mergeCell ref="L210:M210"/>
    <mergeCell ref="Z209:AA209"/>
    <mergeCell ref="AB209:AC209"/>
    <mergeCell ref="AD209:AE209"/>
    <mergeCell ref="AF209:AG209"/>
    <mergeCell ref="AH209:AI209"/>
    <mergeCell ref="AJ209:AK209"/>
    <mergeCell ref="N209:O209"/>
    <mergeCell ref="P209:Q209"/>
    <mergeCell ref="R209:S209"/>
    <mergeCell ref="T209:U209"/>
    <mergeCell ref="V209:W209"/>
    <mergeCell ref="X209:Y209"/>
    <mergeCell ref="B209:C209"/>
    <mergeCell ref="D209:E209"/>
    <mergeCell ref="F209:G209"/>
    <mergeCell ref="H209:I209"/>
    <mergeCell ref="J209:K209"/>
    <mergeCell ref="L209:M209"/>
    <mergeCell ref="Z208:AA208"/>
    <mergeCell ref="AB208:AC208"/>
    <mergeCell ref="AD208:AE208"/>
    <mergeCell ref="AF208:AG208"/>
    <mergeCell ref="AH208:AI208"/>
    <mergeCell ref="AJ208:AK208"/>
    <mergeCell ref="N208:O208"/>
    <mergeCell ref="P208:Q208"/>
    <mergeCell ref="R208:S208"/>
    <mergeCell ref="T208:U208"/>
    <mergeCell ref="V208:W208"/>
    <mergeCell ref="X208:Y208"/>
    <mergeCell ref="B208:C208"/>
    <mergeCell ref="D208:E208"/>
    <mergeCell ref="F208:G208"/>
    <mergeCell ref="H208:I208"/>
    <mergeCell ref="J208:K208"/>
    <mergeCell ref="L208:M208"/>
    <mergeCell ref="Z207:AA207"/>
    <mergeCell ref="AB207:AC207"/>
    <mergeCell ref="AD207:AE207"/>
    <mergeCell ref="AF207:AG207"/>
    <mergeCell ref="AH207:AI207"/>
    <mergeCell ref="AJ207:AK207"/>
    <mergeCell ref="N207:O207"/>
    <mergeCell ref="P207:Q207"/>
    <mergeCell ref="R207:S207"/>
    <mergeCell ref="T207:U207"/>
    <mergeCell ref="V207:W207"/>
    <mergeCell ref="X207:Y207"/>
    <mergeCell ref="B207:C207"/>
    <mergeCell ref="D207:E207"/>
    <mergeCell ref="F207:G207"/>
    <mergeCell ref="H207:I207"/>
    <mergeCell ref="J207:K207"/>
    <mergeCell ref="L207:M207"/>
    <mergeCell ref="Z206:AA206"/>
    <mergeCell ref="AB206:AC206"/>
    <mergeCell ref="AD206:AE206"/>
    <mergeCell ref="AF206:AG206"/>
    <mergeCell ref="AH206:AI206"/>
    <mergeCell ref="AJ206:AK206"/>
    <mergeCell ref="N206:O206"/>
    <mergeCell ref="P206:Q206"/>
    <mergeCell ref="R206:S206"/>
    <mergeCell ref="T206:U206"/>
    <mergeCell ref="V206:W206"/>
    <mergeCell ref="X206:Y206"/>
    <mergeCell ref="B206:C206"/>
    <mergeCell ref="D206:E206"/>
    <mergeCell ref="F206:G206"/>
    <mergeCell ref="H206:I206"/>
    <mergeCell ref="J206:K206"/>
    <mergeCell ref="L206:M206"/>
    <mergeCell ref="Z205:AA205"/>
    <mergeCell ref="AB205:AC205"/>
    <mergeCell ref="AD205:AE205"/>
    <mergeCell ref="AF205:AG205"/>
    <mergeCell ref="AH205:AI205"/>
    <mergeCell ref="AJ205:AK205"/>
    <mergeCell ref="N205:O205"/>
    <mergeCell ref="P205:Q205"/>
    <mergeCell ref="R205:S205"/>
    <mergeCell ref="T205:U205"/>
    <mergeCell ref="V205:W205"/>
    <mergeCell ref="X205:Y205"/>
    <mergeCell ref="B205:C205"/>
    <mergeCell ref="D205:E205"/>
    <mergeCell ref="F205:G205"/>
    <mergeCell ref="H205:I205"/>
    <mergeCell ref="J205:K205"/>
    <mergeCell ref="L205:M205"/>
    <mergeCell ref="Z204:AA204"/>
    <mergeCell ref="AB204:AC204"/>
    <mergeCell ref="AD204:AE204"/>
    <mergeCell ref="AF204:AG204"/>
    <mergeCell ref="AH204:AI204"/>
    <mergeCell ref="AJ204:AK204"/>
    <mergeCell ref="N204:O204"/>
    <mergeCell ref="P204:Q204"/>
    <mergeCell ref="R204:S204"/>
    <mergeCell ref="T204:U204"/>
    <mergeCell ref="V204:W204"/>
    <mergeCell ref="X204:Y204"/>
    <mergeCell ref="B204:C204"/>
    <mergeCell ref="D204:E204"/>
    <mergeCell ref="F204:G204"/>
    <mergeCell ref="H204:I204"/>
    <mergeCell ref="J204:K204"/>
    <mergeCell ref="L204:M204"/>
    <mergeCell ref="Z203:AA203"/>
    <mergeCell ref="AB203:AC203"/>
    <mergeCell ref="AD203:AE203"/>
    <mergeCell ref="AF203:AG203"/>
    <mergeCell ref="AH203:AI203"/>
    <mergeCell ref="AJ203:AK203"/>
    <mergeCell ref="N203:O203"/>
    <mergeCell ref="P203:Q203"/>
    <mergeCell ref="R203:S203"/>
    <mergeCell ref="T203:U203"/>
    <mergeCell ref="V203:W203"/>
    <mergeCell ref="X203:Y203"/>
    <mergeCell ref="B203:C203"/>
    <mergeCell ref="D203:E203"/>
    <mergeCell ref="F203:G203"/>
    <mergeCell ref="H203:I203"/>
    <mergeCell ref="J203:K203"/>
    <mergeCell ref="L203:M203"/>
    <mergeCell ref="Z202:AA202"/>
    <mergeCell ref="AB202:AC202"/>
    <mergeCell ref="AD202:AE202"/>
    <mergeCell ref="AF202:AG202"/>
    <mergeCell ref="AH202:AI202"/>
    <mergeCell ref="AJ202:AK202"/>
    <mergeCell ref="N202:O202"/>
    <mergeCell ref="P202:Q202"/>
    <mergeCell ref="R202:S202"/>
    <mergeCell ref="T202:U202"/>
    <mergeCell ref="V202:W202"/>
    <mergeCell ref="X202:Y202"/>
    <mergeCell ref="B202:C202"/>
    <mergeCell ref="D202:E202"/>
    <mergeCell ref="F202:G202"/>
    <mergeCell ref="H202:I202"/>
    <mergeCell ref="J202:K202"/>
    <mergeCell ref="L202:M202"/>
    <mergeCell ref="Z201:AA201"/>
    <mergeCell ref="AB201:AC201"/>
    <mergeCell ref="AD201:AE201"/>
    <mergeCell ref="AF201:AG201"/>
    <mergeCell ref="AH201:AI201"/>
    <mergeCell ref="AJ201:AK201"/>
    <mergeCell ref="N201:O201"/>
    <mergeCell ref="P201:Q201"/>
    <mergeCell ref="R201:S201"/>
    <mergeCell ref="T201:U201"/>
    <mergeCell ref="V201:W201"/>
    <mergeCell ref="X201:Y201"/>
    <mergeCell ref="B201:C201"/>
    <mergeCell ref="D201:E201"/>
    <mergeCell ref="F201:G201"/>
    <mergeCell ref="H201:I201"/>
    <mergeCell ref="J201:K201"/>
    <mergeCell ref="L201:M201"/>
    <mergeCell ref="Z200:AA200"/>
    <mergeCell ref="AB200:AC200"/>
    <mergeCell ref="AD200:AE200"/>
    <mergeCell ref="AF200:AG200"/>
    <mergeCell ref="AH200:AI200"/>
    <mergeCell ref="AJ200:AK200"/>
    <mergeCell ref="N200:O200"/>
    <mergeCell ref="P200:Q200"/>
    <mergeCell ref="R200:S200"/>
    <mergeCell ref="T200:U200"/>
    <mergeCell ref="V200:W200"/>
    <mergeCell ref="X200:Y200"/>
    <mergeCell ref="B200:C200"/>
    <mergeCell ref="D200:E200"/>
    <mergeCell ref="F200:G200"/>
    <mergeCell ref="H200:I200"/>
    <mergeCell ref="J200:K200"/>
    <mergeCell ref="L200:M200"/>
    <mergeCell ref="R198:S198"/>
    <mergeCell ref="T198:U198"/>
    <mergeCell ref="V198:W198"/>
    <mergeCell ref="X198:Y198"/>
    <mergeCell ref="B198:C198"/>
    <mergeCell ref="D198:E198"/>
    <mergeCell ref="F198:G198"/>
    <mergeCell ref="H198:I198"/>
    <mergeCell ref="J198:K198"/>
    <mergeCell ref="L198:M198"/>
    <mergeCell ref="Z199:AA199"/>
    <mergeCell ref="AB199:AC199"/>
    <mergeCell ref="AD199:AE199"/>
    <mergeCell ref="AF199:AG199"/>
    <mergeCell ref="AH199:AI199"/>
    <mergeCell ref="AJ199:AK199"/>
    <mergeCell ref="N199:O199"/>
    <mergeCell ref="P199:Q199"/>
    <mergeCell ref="R199:S199"/>
    <mergeCell ref="T199:U199"/>
    <mergeCell ref="V199:W199"/>
    <mergeCell ref="X199:Y199"/>
    <mergeCell ref="B199:C199"/>
    <mergeCell ref="D199:E199"/>
    <mergeCell ref="F199:G199"/>
    <mergeCell ref="H199:I199"/>
    <mergeCell ref="J199:K199"/>
    <mergeCell ref="L199:M199"/>
    <mergeCell ref="A197:A198"/>
    <mergeCell ref="B197:G197"/>
    <mergeCell ref="H197:M197"/>
    <mergeCell ref="N197:S197"/>
    <mergeCell ref="T197:Y197"/>
    <mergeCell ref="Z197:AE197"/>
    <mergeCell ref="AF197:AK197"/>
    <mergeCell ref="AF196:AG196"/>
    <mergeCell ref="AH196:AI196"/>
    <mergeCell ref="AJ196:AK196"/>
    <mergeCell ref="T196:U196"/>
    <mergeCell ref="V196:W196"/>
    <mergeCell ref="X196:Y196"/>
    <mergeCell ref="Z196:AA196"/>
    <mergeCell ref="AB196:AC196"/>
    <mergeCell ref="AD196:AE196"/>
    <mergeCell ref="D196:E196"/>
    <mergeCell ref="F196:G196"/>
    <mergeCell ref="H196:I196"/>
    <mergeCell ref="J196:K196"/>
    <mergeCell ref="L196:M196"/>
    <mergeCell ref="N196:O196"/>
    <mergeCell ref="P196:Q196"/>
    <mergeCell ref="R196:S196"/>
    <mergeCell ref="Z198:AA198"/>
    <mergeCell ref="AB198:AC198"/>
    <mergeCell ref="AD198:AE198"/>
    <mergeCell ref="AF198:AG198"/>
    <mergeCell ref="AH198:AI198"/>
    <mergeCell ref="AJ198:AK198"/>
    <mergeCell ref="N198:O198"/>
    <mergeCell ref="P198:Q198"/>
    <mergeCell ref="AJ195:AK195"/>
    <mergeCell ref="X195:Y195"/>
    <mergeCell ref="Z195:AA195"/>
    <mergeCell ref="AB195:AC195"/>
    <mergeCell ref="AD195:AE195"/>
    <mergeCell ref="AF195:AG195"/>
    <mergeCell ref="AH195:AI195"/>
    <mergeCell ref="L195:M195"/>
    <mergeCell ref="N195:O195"/>
    <mergeCell ref="P195:Q195"/>
    <mergeCell ref="R195:S195"/>
    <mergeCell ref="T195:U195"/>
    <mergeCell ref="V195:W195"/>
    <mergeCell ref="D195:E195"/>
    <mergeCell ref="F195:G195"/>
    <mergeCell ref="H195:I195"/>
    <mergeCell ref="J195:K195"/>
    <mergeCell ref="AB194:AC194"/>
    <mergeCell ref="AD194:AE194"/>
    <mergeCell ref="AF194:AG194"/>
    <mergeCell ref="AH194:AI194"/>
    <mergeCell ref="AJ194:AK194"/>
    <mergeCell ref="P194:Q194"/>
    <mergeCell ref="R194:S194"/>
    <mergeCell ref="T194:U194"/>
    <mergeCell ref="V194:W194"/>
    <mergeCell ref="X194:Y194"/>
    <mergeCell ref="Z194:AA194"/>
    <mergeCell ref="D194:E194"/>
    <mergeCell ref="F194:G194"/>
    <mergeCell ref="H194:I194"/>
    <mergeCell ref="J194:K194"/>
    <mergeCell ref="L194:M194"/>
    <mergeCell ref="N194:O194"/>
    <mergeCell ref="AF193:AG193"/>
    <mergeCell ref="AH193:AI193"/>
    <mergeCell ref="AJ193:AK193"/>
    <mergeCell ref="T193:U193"/>
    <mergeCell ref="V193:W193"/>
    <mergeCell ref="X193:Y193"/>
    <mergeCell ref="Z193:AA193"/>
    <mergeCell ref="AB193:AC193"/>
    <mergeCell ref="AD193:AE193"/>
    <mergeCell ref="D193:E193"/>
    <mergeCell ref="F193:G193"/>
    <mergeCell ref="H193:I193"/>
    <mergeCell ref="J193:K193"/>
    <mergeCell ref="L193:M193"/>
    <mergeCell ref="N193:O193"/>
    <mergeCell ref="P193:Q193"/>
    <mergeCell ref="R193:S193"/>
    <mergeCell ref="AJ192:AK192"/>
    <mergeCell ref="X192:Y192"/>
    <mergeCell ref="Z192:AA192"/>
    <mergeCell ref="AB192:AC192"/>
    <mergeCell ref="AD192:AE192"/>
    <mergeCell ref="AF192:AG192"/>
    <mergeCell ref="AH192:AI192"/>
    <mergeCell ref="L192:M192"/>
    <mergeCell ref="N192:O192"/>
    <mergeCell ref="P192:Q192"/>
    <mergeCell ref="R192:S192"/>
    <mergeCell ref="T192:U192"/>
    <mergeCell ref="V192:W192"/>
    <mergeCell ref="D192:E192"/>
    <mergeCell ref="F192:G192"/>
    <mergeCell ref="H192:I192"/>
    <mergeCell ref="J192:K192"/>
    <mergeCell ref="AB191:AC191"/>
    <mergeCell ref="AD191:AE191"/>
    <mergeCell ref="AF191:AG191"/>
    <mergeCell ref="AH191:AI191"/>
    <mergeCell ref="AJ191:AK191"/>
    <mergeCell ref="P191:Q191"/>
    <mergeCell ref="R191:S191"/>
    <mergeCell ref="T191:U191"/>
    <mergeCell ref="V191:W191"/>
    <mergeCell ref="X191:Y191"/>
    <mergeCell ref="Z191:AA191"/>
    <mergeCell ref="D191:E191"/>
    <mergeCell ref="F191:G191"/>
    <mergeCell ref="H191:I191"/>
    <mergeCell ref="J191:K191"/>
    <mergeCell ref="L191:M191"/>
    <mergeCell ref="N191:O191"/>
    <mergeCell ref="AF190:AG190"/>
    <mergeCell ref="AH190:AI190"/>
    <mergeCell ref="AJ190:AK190"/>
    <mergeCell ref="T190:U190"/>
    <mergeCell ref="V190:W190"/>
    <mergeCell ref="X190:Y190"/>
    <mergeCell ref="Z190:AA190"/>
    <mergeCell ref="AB190:AC190"/>
    <mergeCell ref="AD190:AE190"/>
    <mergeCell ref="D190:E190"/>
    <mergeCell ref="F190:G190"/>
    <mergeCell ref="H190:I190"/>
    <mergeCell ref="J190:K190"/>
    <mergeCell ref="L190:M190"/>
    <mergeCell ref="N190:O190"/>
    <mergeCell ref="P190:Q190"/>
    <mergeCell ref="R190:S190"/>
    <mergeCell ref="AJ189:AK189"/>
    <mergeCell ref="X189:Y189"/>
    <mergeCell ref="Z189:AA189"/>
    <mergeCell ref="AB189:AC189"/>
    <mergeCell ref="AD189:AE189"/>
    <mergeCell ref="AF189:AG189"/>
    <mergeCell ref="AH189:AI189"/>
    <mergeCell ref="L189:M189"/>
    <mergeCell ref="N189:O189"/>
    <mergeCell ref="P189:Q189"/>
    <mergeCell ref="R189:S189"/>
    <mergeCell ref="T189:U189"/>
    <mergeCell ref="V189:W189"/>
    <mergeCell ref="D189:E189"/>
    <mergeCell ref="F189:G189"/>
    <mergeCell ref="H189:I189"/>
    <mergeCell ref="J189:K189"/>
    <mergeCell ref="AB188:AC188"/>
    <mergeCell ref="AD188:AE188"/>
    <mergeCell ref="AF188:AG188"/>
    <mergeCell ref="AH188:AI188"/>
    <mergeCell ref="AJ188:AK188"/>
    <mergeCell ref="P188:Q188"/>
    <mergeCell ref="R188:S188"/>
    <mergeCell ref="T188:U188"/>
    <mergeCell ref="V188:W188"/>
    <mergeCell ref="X188:Y188"/>
    <mergeCell ref="Z188:AA188"/>
    <mergeCell ref="D188:E188"/>
    <mergeCell ref="F188:G188"/>
    <mergeCell ref="H188:I188"/>
    <mergeCell ref="J188:K188"/>
    <mergeCell ref="L188:M188"/>
    <mergeCell ref="N188:O188"/>
    <mergeCell ref="AF187:AG187"/>
    <mergeCell ref="AH187:AI187"/>
    <mergeCell ref="AJ187:AK187"/>
    <mergeCell ref="T187:U187"/>
    <mergeCell ref="V187:W187"/>
    <mergeCell ref="X187:Y187"/>
    <mergeCell ref="Z187:AA187"/>
    <mergeCell ref="AB187:AC187"/>
    <mergeCell ref="AD187:AE187"/>
    <mergeCell ref="D187:E187"/>
    <mergeCell ref="F187:G187"/>
    <mergeCell ref="H187:I187"/>
    <mergeCell ref="J187:K187"/>
    <mergeCell ref="L187:M187"/>
    <mergeCell ref="N187:O187"/>
    <mergeCell ref="P187:Q187"/>
    <mergeCell ref="R187:S187"/>
    <mergeCell ref="AJ186:AK186"/>
    <mergeCell ref="X186:Y186"/>
    <mergeCell ref="Z186:AA186"/>
    <mergeCell ref="AB186:AC186"/>
    <mergeCell ref="AD186:AE186"/>
    <mergeCell ref="AF186:AG186"/>
    <mergeCell ref="AH186:AI186"/>
    <mergeCell ref="L186:M186"/>
    <mergeCell ref="N186:O186"/>
    <mergeCell ref="P186:Q186"/>
    <mergeCell ref="R186:S186"/>
    <mergeCell ref="T186:U186"/>
    <mergeCell ref="V186:W186"/>
    <mergeCell ref="D186:E186"/>
    <mergeCell ref="F186:G186"/>
    <mergeCell ref="H186:I186"/>
    <mergeCell ref="J186:K186"/>
    <mergeCell ref="AB185:AC185"/>
    <mergeCell ref="AD185:AE185"/>
    <mergeCell ref="AF185:AG185"/>
    <mergeCell ref="AH185:AI185"/>
    <mergeCell ref="AJ185:AK185"/>
    <mergeCell ref="P185:Q185"/>
    <mergeCell ref="R185:S185"/>
    <mergeCell ref="T185:U185"/>
    <mergeCell ref="V185:W185"/>
    <mergeCell ref="X185:Y185"/>
    <mergeCell ref="Z185:AA185"/>
    <mergeCell ref="D185:E185"/>
    <mergeCell ref="F185:G185"/>
    <mergeCell ref="H185:I185"/>
    <mergeCell ref="J185:K185"/>
    <mergeCell ref="L185:M185"/>
    <mergeCell ref="N185:O185"/>
    <mergeCell ref="AF184:AG184"/>
    <mergeCell ref="AH184:AI184"/>
    <mergeCell ref="AJ184:AK184"/>
    <mergeCell ref="T184:U184"/>
    <mergeCell ref="V184:W184"/>
    <mergeCell ref="X184:Y184"/>
    <mergeCell ref="Z184:AA184"/>
    <mergeCell ref="AB184:AC184"/>
    <mergeCell ref="AD184:AE184"/>
    <mergeCell ref="D184:E184"/>
    <mergeCell ref="F184:G184"/>
    <mergeCell ref="H184:I184"/>
    <mergeCell ref="J184:K184"/>
    <mergeCell ref="L184:M184"/>
    <mergeCell ref="N184:O184"/>
    <mergeCell ref="P184:Q184"/>
    <mergeCell ref="R184:S184"/>
    <mergeCell ref="AJ183:AK183"/>
    <mergeCell ref="X183:Y183"/>
    <mergeCell ref="Z183:AA183"/>
    <mergeCell ref="AB183:AC183"/>
    <mergeCell ref="AD183:AE183"/>
    <mergeCell ref="AF183:AG183"/>
    <mergeCell ref="AH183:AI183"/>
    <mergeCell ref="L183:M183"/>
    <mergeCell ref="N183:O183"/>
    <mergeCell ref="P183:Q183"/>
    <mergeCell ref="R183:S183"/>
    <mergeCell ref="T183:U183"/>
    <mergeCell ref="V183:W183"/>
    <mergeCell ref="D183:E183"/>
    <mergeCell ref="F183:G183"/>
    <mergeCell ref="H183:I183"/>
    <mergeCell ref="J183:K183"/>
    <mergeCell ref="AB182:AC182"/>
    <mergeCell ref="AD182:AE182"/>
    <mergeCell ref="AF182:AG182"/>
    <mergeCell ref="AH182:AI182"/>
    <mergeCell ref="AJ182:AK182"/>
    <mergeCell ref="AF181:AK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A181:A182"/>
    <mergeCell ref="B181:G181"/>
    <mergeCell ref="H181:M181"/>
    <mergeCell ref="N181:S181"/>
    <mergeCell ref="T181:Y181"/>
    <mergeCell ref="Z181:AE181"/>
    <mergeCell ref="T182:U182"/>
    <mergeCell ref="V182:W182"/>
    <mergeCell ref="X182:Y182"/>
    <mergeCell ref="Z182:AA182"/>
    <mergeCell ref="Z180:AA180"/>
    <mergeCell ref="AB180:AC180"/>
    <mergeCell ref="AD180:AE180"/>
    <mergeCell ref="AF180:AG180"/>
    <mergeCell ref="AH180:AI180"/>
    <mergeCell ref="AJ180:AK180"/>
    <mergeCell ref="N180:O180"/>
    <mergeCell ref="P180:Q180"/>
    <mergeCell ref="R180:S180"/>
    <mergeCell ref="T180:U180"/>
    <mergeCell ref="V180:W180"/>
    <mergeCell ref="X180:Y180"/>
    <mergeCell ref="B180:C180"/>
    <mergeCell ref="D180:E180"/>
    <mergeCell ref="F180:G180"/>
    <mergeCell ref="H180:I180"/>
    <mergeCell ref="J180:K180"/>
    <mergeCell ref="L180:M180"/>
    <mergeCell ref="Z179:AA179"/>
    <mergeCell ref="AB179:AC179"/>
    <mergeCell ref="AD179:AE179"/>
    <mergeCell ref="AF179:AG179"/>
    <mergeCell ref="AH179:AI179"/>
    <mergeCell ref="AJ179:AK179"/>
    <mergeCell ref="N179:O179"/>
    <mergeCell ref="P179:Q179"/>
    <mergeCell ref="R179:S179"/>
    <mergeCell ref="T179:U179"/>
    <mergeCell ref="V179:W179"/>
    <mergeCell ref="X179:Y179"/>
    <mergeCell ref="B179:C179"/>
    <mergeCell ref="D179:E179"/>
    <mergeCell ref="F179:G179"/>
    <mergeCell ref="H179:I179"/>
    <mergeCell ref="J179:K179"/>
    <mergeCell ref="L179:M179"/>
    <mergeCell ref="Z178:AA178"/>
    <mergeCell ref="AB178:AC178"/>
    <mergeCell ref="AD178:AE178"/>
    <mergeCell ref="AF178:AG178"/>
    <mergeCell ref="AH178:AI178"/>
    <mergeCell ref="AJ178:AK178"/>
    <mergeCell ref="N178:O178"/>
    <mergeCell ref="P178:Q178"/>
    <mergeCell ref="R178:S178"/>
    <mergeCell ref="T178:U178"/>
    <mergeCell ref="V178:W178"/>
    <mergeCell ref="X178:Y178"/>
    <mergeCell ref="B178:C178"/>
    <mergeCell ref="D178:E178"/>
    <mergeCell ref="F178:G178"/>
    <mergeCell ref="H178:I178"/>
    <mergeCell ref="J178:K178"/>
    <mergeCell ref="L178:M178"/>
    <mergeCell ref="Z177:AA177"/>
    <mergeCell ref="AB177:AC177"/>
    <mergeCell ref="AD177:AE177"/>
    <mergeCell ref="AF177:AG177"/>
    <mergeCell ref="AH177:AI177"/>
    <mergeCell ref="AJ177:AK177"/>
    <mergeCell ref="N177:O177"/>
    <mergeCell ref="P177:Q177"/>
    <mergeCell ref="R177:S177"/>
    <mergeCell ref="T177:U177"/>
    <mergeCell ref="V177:W177"/>
    <mergeCell ref="X177:Y177"/>
    <mergeCell ref="B177:C177"/>
    <mergeCell ref="D177:E177"/>
    <mergeCell ref="F177:G177"/>
    <mergeCell ref="H177:I177"/>
    <mergeCell ref="J177:K177"/>
    <mergeCell ref="L177:M177"/>
    <mergeCell ref="Z176:AA176"/>
    <mergeCell ref="AB176:AC176"/>
    <mergeCell ref="AD176:AE176"/>
    <mergeCell ref="AF176:AG176"/>
    <mergeCell ref="AH176:AI176"/>
    <mergeCell ref="AJ176:AK176"/>
    <mergeCell ref="N176:O176"/>
    <mergeCell ref="P176:Q176"/>
    <mergeCell ref="R176:S176"/>
    <mergeCell ref="T176:U176"/>
    <mergeCell ref="V176:W176"/>
    <mergeCell ref="X176:Y176"/>
    <mergeCell ref="B176:C176"/>
    <mergeCell ref="D176:E176"/>
    <mergeCell ref="F176:G176"/>
    <mergeCell ref="H176:I176"/>
    <mergeCell ref="J176:K176"/>
    <mergeCell ref="L176:M176"/>
    <mergeCell ref="Z175:AA175"/>
    <mergeCell ref="AB175:AC175"/>
    <mergeCell ref="AD175:AE175"/>
    <mergeCell ref="AF175:AG175"/>
    <mergeCell ref="AH175:AI175"/>
    <mergeCell ref="AJ175:AK175"/>
    <mergeCell ref="N175:O175"/>
    <mergeCell ref="P175:Q175"/>
    <mergeCell ref="R175:S175"/>
    <mergeCell ref="T175:U175"/>
    <mergeCell ref="V175:W175"/>
    <mergeCell ref="X175:Y175"/>
    <mergeCell ref="B175:C175"/>
    <mergeCell ref="D175:E175"/>
    <mergeCell ref="F175:G175"/>
    <mergeCell ref="H175:I175"/>
    <mergeCell ref="J175:K175"/>
    <mergeCell ref="L175:M175"/>
    <mergeCell ref="Z174:AA174"/>
    <mergeCell ref="AB174:AC174"/>
    <mergeCell ref="AD174:AE174"/>
    <mergeCell ref="AF174:AG174"/>
    <mergeCell ref="AH174:AI174"/>
    <mergeCell ref="AJ174:AK174"/>
    <mergeCell ref="N174:O174"/>
    <mergeCell ref="P174:Q174"/>
    <mergeCell ref="R174:S174"/>
    <mergeCell ref="T174:U174"/>
    <mergeCell ref="V174:W174"/>
    <mergeCell ref="X174:Y174"/>
    <mergeCell ref="B174:C174"/>
    <mergeCell ref="D174:E174"/>
    <mergeCell ref="F174:G174"/>
    <mergeCell ref="H174:I174"/>
    <mergeCell ref="J174:K174"/>
    <mergeCell ref="L174:M174"/>
    <mergeCell ref="Z173:AA173"/>
    <mergeCell ref="AB173:AC173"/>
    <mergeCell ref="AD173:AE173"/>
    <mergeCell ref="AF173:AG173"/>
    <mergeCell ref="AH173:AI173"/>
    <mergeCell ref="AJ173:AK173"/>
    <mergeCell ref="N173:O173"/>
    <mergeCell ref="P173:Q173"/>
    <mergeCell ref="R173:S173"/>
    <mergeCell ref="T173:U173"/>
    <mergeCell ref="V173:W173"/>
    <mergeCell ref="X173:Y173"/>
    <mergeCell ref="B173:C173"/>
    <mergeCell ref="D173:E173"/>
    <mergeCell ref="F173:G173"/>
    <mergeCell ref="H173:I173"/>
    <mergeCell ref="J173:K173"/>
    <mergeCell ref="L173:M173"/>
    <mergeCell ref="Z172:AA172"/>
    <mergeCell ref="AB172:AC172"/>
    <mergeCell ref="AD172:AE172"/>
    <mergeCell ref="AF172:AG172"/>
    <mergeCell ref="AH172:AI172"/>
    <mergeCell ref="AJ172:AK172"/>
    <mergeCell ref="N172:O172"/>
    <mergeCell ref="P172:Q172"/>
    <mergeCell ref="R172:S172"/>
    <mergeCell ref="T172:U172"/>
    <mergeCell ref="V172:W172"/>
    <mergeCell ref="X172:Y172"/>
    <mergeCell ref="B172:C172"/>
    <mergeCell ref="D172:E172"/>
    <mergeCell ref="F172:G172"/>
    <mergeCell ref="H172:I172"/>
    <mergeCell ref="J172:K172"/>
    <mergeCell ref="L172:M172"/>
    <mergeCell ref="Z171:AA171"/>
    <mergeCell ref="AB171:AC171"/>
    <mergeCell ref="AD171:AE171"/>
    <mergeCell ref="AF171:AG171"/>
    <mergeCell ref="AH171:AI171"/>
    <mergeCell ref="AJ171:AK171"/>
    <mergeCell ref="N171:O171"/>
    <mergeCell ref="P171:Q171"/>
    <mergeCell ref="R171:S171"/>
    <mergeCell ref="T171:U171"/>
    <mergeCell ref="V171:W171"/>
    <mergeCell ref="X171:Y171"/>
    <mergeCell ref="B171:C171"/>
    <mergeCell ref="D171:E171"/>
    <mergeCell ref="F171:G171"/>
    <mergeCell ref="H171:I171"/>
    <mergeCell ref="J171:K171"/>
    <mergeCell ref="L171:M171"/>
    <mergeCell ref="Z170:AA170"/>
    <mergeCell ref="AB170:AC170"/>
    <mergeCell ref="AD170:AE170"/>
    <mergeCell ref="AF170:AG170"/>
    <mergeCell ref="AH170:AI170"/>
    <mergeCell ref="AJ170:AK170"/>
    <mergeCell ref="N170:O170"/>
    <mergeCell ref="P170:Q170"/>
    <mergeCell ref="R170:S170"/>
    <mergeCell ref="T170:U170"/>
    <mergeCell ref="V170:W170"/>
    <mergeCell ref="X170:Y170"/>
    <mergeCell ref="B170:C170"/>
    <mergeCell ref="D170:E170"/>
    <mergeCell ref="F170:G170"/>
    <mergeCell ref="H170:I170"/>
    <mergeCell ref="J170:K170"/>
    <mergeCell ref="L170:M170"/>
    <mergeCell ref="Z169:AA169"/>
    <mergeCell ref="AB169:AC169"/>
    <mergeCell ref="AD169:AE169"/>
    <mergeCell ref="AF169:AG169"/>
    <mergeCell ref="AH169:AI169"/>
    <mergeCell ref="AJ169:AK169"/>
    <mergeCell ref="N169:O169"/>
    <mergeCell ref="P169:Q169"/>
    <mergeCell ref="R169:S169"/>
    <mergeCell ref="T169:U169"/>
    <mergeCell ref="V169:W169"/>
    <mergeCell ref="X169:Y169"/>
    <mergeCell ref="B169:C169"/>
    <mergeCell ref="D169:E169"/>
    <mergeCell ref="F169:G169"/>
    <mergeCell ref="H169:I169"/>
    <mergeCell ref="J169:K169"/>
    <mergeCell ref="L169:M169"/>
    <mergeCell ref="Z168:AA168"/>
    <mergeCell ref="AB168:AC168"/>
    <mergeCell ref="AD168:AE168"/>
    <mergeCell ref="AF168:AG168"/>
    <mergeCell ref="AH168:AI168"/>
    <mergeCell ref="AJ168:AK168"/>
    <mergeCell ref="N168:O168"/>
    <mergeCell ref="P168:Q168"/>
    <mergeCell ref="R168:S168"/>
    <mergeCell ref="T168:U168"/>
    <mergeCell ref="V168:W168"/>
    <mergeCell ref="X168:Y168"/>
    <mergeCell ref="B168:C168"/>
    <mergeCell ref="D168:E168"/>
    <mergeCell ref="F168:G168"/>
    <mergeCell ref="H168:I168"/>
    <mergeCell ref="J168:K168"/>
    <mergeCell ref="L168:M168"/>
    <mergeCell ref="Z167:AA167"/>
    <mergeCell ref="AB167:AC167"/>
    <mergeCell ref="AD167:AE167"/>
    <mergeCell ref="AF167:AG167"/>
    <mergeCell ref="AH167:AI167"/>
    <mergeCell ref="AJ167:AK167"/>
    <mergeCell ref="N167:O167"/>
    <mergeCell ref="P167:Q167"/>
    <mergeCell ref="R167:S167"/>
    <mergeCell ref="T167:U167"/>
    <mergeCell ref="V167:W167"/>
    <mergeCell ref="X167:Y167"/>
    <mergeCell ref="D167:E167"/>
    <mergeCell ref="F167:G167"/>
    <mergeCell ref="H167:I167"/>
    <mergeCell ref="J167:K167"/>
    <mergeCell ref="L167:M167"/>
    <mergeCell ref="AD166:AE166"/>
    <mergeCell ref="AF166:AG166"/>
    <mergeCell ref="AH166:AI166"/>
    <mergeCell ref="AJ166:AK166"/>
    <mergeCell ref="R166:S166"/>
    <mergeCell ref="T166:U166"/>
    <mergeCell ref="V166:W166"/>
    <mergeCell ref="X166:Y166"/>
    <mergeCell ref="Z166:AA166"/>
    <mergeCell ref="AB166:AC166"/>
    <mergeCell ref="F166:G166"/>
    <mergeCell ref="H166:I166"/>
    <mergeCell ref="J166:K166"/>
    <mergeCell ref="L166:M166"/>
    <mergeCell ref="N166:O166"/>
    <mergeCell ref="P166:Q166"/>
    <mergeCell ref="A165:A166"/>
    <mergeCell ref="B165:G165"/>
    <mergeCell ref="H165:M165"/>
    <mergeCell ref="N165:S165"/>
    <mergeCell ref="T165:Y165"/>
    <mergeCell ref="Z165:AE165"/>
    <mergeCell ref="AF165:AK165"/>
    <mergeCell ref="B166:C166"/>
    <mergeCell ref="D166:E166"/>
    <mergeCell ref="AJ163:AK163"/>
    <mergeCell ref="X163:Y163"/>
    <mergeCell ref="Z163:AA163"/>
    <mergeCell ref="AB163:AC163"/>
    <mergeCell ref="AD163:AE163"/>
    <mergeCell ref="AF163:AG163"/>
    <mergeCell ref="AH163:AI163"/>
    <mergeCell ref="L163:M163"/>
    <mergeCell ref="N163:O163"/>
    <mergeCell ref="P163:Q163"/>
    <mergeCell ref="R163:S163"/>
    <mergeCell ref="T163:U163"/>
    <mergeCell ref="V163:W163"/>
    <mergeCell ref="D163:E163"/>
    <mergeCell ref="F163:G163"/>
    <mergeCell ref="H163:I163"/>
    <mergeCell ref="J163:K163"/>
    <mergeCell ref="AB162:AC162"/>
    <mergeCell ref="AD162:AE162"/>
    <mergeCell ref="AF162:AG162"/>
    <mergeCell ref="AH162:AI162"/>
    <mergeCell ref="AJ162:AK162"/>
    <mergeCell ref="P162:Q162"/>
    <mergeCell ref="R162:S162"/>
    <mergeCell ref="T162:U162"/>
    <mergeCell ref="V162:W162"/>
    <mergeCell ref="X162:Y162"/>
    <mergeCell ref="Z162:AA162"/>
    <mergeCell ref="D162:E162"/>
    <mergeCell ref="F162:G162"/>
    <mergeCell ref="H162:I162"/>
    <mergeCell ref="J162:K162"/>
    <mergeCell ref="L162:M162"/>
    <mergeCell ref="N162:O162"/>
    <mergeCell ref="AF161:AG161"/>
    <mergeCell ref="AH161:AI161"/>
    <mergeCell ref="AJ161:AK161"/>
    <mergeCell ref="T161:U161"/>
    <mergeCell ref="V161:W161"/>
    <mergeCell ref="X161:Y161"/>
    <mergeCell ref="Z161:AA161"/>
    <mergeCell ref="AB161:AC161"/>
    <mergeCell ref="AD161:AE161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AJ160:AK160"/>
    <mergeCell ref="X160:Y160"/>
    <mergeCell ref="Z160:AA160"/>
    <mergeCell ref="AB160:AC160"/>
    <mergeCell ref="AD160:AE160"/>
    <mergeCell ref="AF160:AG160"/>
    <mergeCell ref="AH160:AI160"/>
    <mergeCell ref="L160:M160"/>
    <mergeCell ref="N160:O160"/>
    <mergeCell ref="P160:Q160"/>
    <mergeCell ref="R160:S160"/>
    <mergeCell ref="T160:U160"/>
    <mergeCell ref="V160:W160"/>
    <mergeCell ref="D160:E160"/>
    <mergeCell ref="F160:G160"/>
    <mergeCell ref="H160:I160"/>
    <mergeCell ref="J160:K160"/>
    <mergeCell ref="AB159:AC159"/>
    <mergeCell ref="AD159:AE159"/>
    <mergeCell ref="AF159:AG159"/>
    <mergeCell ref="AH159:AI159"/>
    <mergeCell ref="AJ159:AK159"/>
    <mergeCell ref="P159:Q159"/>
    <mergeCell ref="R159:S159"/>
    <mergeCell ref="T159:U159"/>
    <mergeCell ref="V159:W159"/>
    <mergeCell ref="X159:Y159"/>
    <mergeCell ref="Z159:AA159"/>
    <mergeCell ref="D159:E159"/>
    <mergeCell ref="F159:G159"/>
    <mergeCell ref="H159:I159"/>
    <mergeCell ref="J159:K159"/>
    <mergeCell ref="L159:M159"/>
    <mergeCell ref="N159:O159"/>
    <mergeCell ref="AF158:AG158"/>
    <mergeCell ref="AH158:AI158"/>
    <mergeCell ref="AJ158:AK158"/>
    <mergeCell ref="T158:U158"/>
    <mergeCell ref="V158:W158"/>
    <mergeCell ref="X158:Y158"/>
    <mergeCell ref="Z158:AA158"/>
    <mergeCell ref="AB158:AC158"/>
    <mergeCell ref="AD158:AE158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AJ157:AK157"/>
    <mergeCell ref="X157:Y157"/>
    <mergeCell ref="Z157:AA157"/>
    <mergeCell ref="AB157:AC157"/>
    <mergeCell ref="AD157:AE157"/>
    <mergeCell ref="AF157:AG157"/>
    <mergeCell ref="AH157:AI157"/>
    <mergeCell ref="L157:M157"/>
    <mergeCell ref="N157:O157"/>
    <mergeCell ref="P157:Q157"/>
    <mergeCell ref="R157:S157"/>
    <mergeCell ref="T157:U157"/>
    <mergeCell ref="V157:W157"/>
    <mergeCell ref="D157:E157"/>
    <mergeCell ref="F157:G157"/>
    <mergeCell ref="H157:I157"/>
    <mergeCell ref="J157:K157"/>
    <mergeCell ref="AB156:AC156"/>
    <mergeCell ref="AD156:AE156"/>
    <mergeCell ref="AF156:AG156"/>
    <mergeCell ref="AH156:AI156"/>
    <mergeCell ref="AJ156:AK156"/>
    <mergeCell ref="P156:Q156"/>
    <mergeCell ref="R156:S156"/>
    <mergeCell ref="T156:U156"/>
    <mergeCell ref="V156:W156"/>
    <mergeCell ref="X156:Y156"/>
    <mergeCell ref="Z156:AA156"/>
    <mergeCell ref="D156:E156"/>
    <mergeCell ref="F156:G156"/>
    <mergeCell ref="H156:I156"/>
    <mergeCell ref="J156:K156"/>
    <mergeCell ref="L156:M156"/>
    <mergeCell ref="N156:O156"/>
    <mergeCell ref="AF155:AG155"/>
    <mergeCell ref="AH155:AI155"/>
    <mergeCell ref="AJ155:AK155"/>
    <mergeCell ref="T155:U155"/>
    <mergeCell ref="V155:W155"/>
    <mergeCell ref="X155:Y155"/>
    <mergeCell ref="Z155:AA155"/>
    <mergeCell ref="AB155:AC155"/>
    <mergeCell ref="AD155:AE155"/>
    <mergeCell ref="D155:E155"/>
    <mergeCell ref="F155:G155"/>
    <mergeCell ref="H155:I155"/>
    <mergeCell ref="J155:K155"/>
    <mergeCell ref="L155:M155"/>
    <mergeCell ref="N155:O155"/>
    <mergeCell ref="P155:Q155"/>
    <mergeCell ref="R155:S155"/>
    <mergeCell ref="AJ154:AK154"/>
    <mergeCell ref="X154:Y154"/>
    <mergeCell ref="Z154:AA154"/>
    <mergeCell ref="AB154:AC154"/>
    <mergeCell ref="AD154:AE154"/>
    <mergeCell ref="AF154:AG154"/>
    <mergeCell ref="AH154:AI154"/>
    <mergeCell ref="L154:M154"/>
    <mergeCell ref="N154:O154"/>
    <mergeCell ref="P154:Q154"/>
    <mergeCell ref="R154:S154"/>
    <mergeCell ref="T154:U154"/>
    <mergeCell ref="V154:W154"/>
    <mergeCell ref="D154:E154"/>
    <mergeCell ref="F154:G154"/>
    <mergeCell ref="H154:I154"/>
    <mergeCell ref="J154:K154"/>
    <mergeCell ref="D152:E152"/>
    <mergeCell ref="F152:G152"/>
    <mergeCell ref="H152:I152"/>
    <mergeCell ref="J152:K152"/>
    <mergeCell ref="L152:M152"/>
    <mergeCell ref="N152:O152"/>
    <mergeCell ref="P152:Q152"/>
    <mergeCell ref="R152:S152"/>
    <mergeCell ref="AB153:AC153"/>
    <mergeCell ref="AD153:AE153"/>
    <mergeCell ref="AF153:AG153"/>
    <mergeCell ref="AH153:AI153"/>
    <mergeCell ref="AJ153:AK153"/>
    <mergeCell ref="P153:Q153"/>
    <mergeCell ref="R153:S153"/>
    <mergeCell ref="T153:U153"/>
    <mergeCell ref="V153:W153"/>
    <mergeCell ref="X153:Y153"/>
    <mergeCell ref="Z153:AA153"/>
    <mergeCell ref="D153:E153"/>
    <mergeCell ref="F153:G153"/>
    <mergeCell ref="H153:I153"/>
    <mergeCell ref="J153:K153"/>
    <mergeCell ref="L153:M153"/>
    <mergeCell ref="N153:O153"/>
    <mergeCell ref="P151:Q151"/>
    <mergeCell ref="R151:S151"/>
    <mergeCell ref="T151:U151"/>
    <mergeCell ref="V151:W151"/>
    <mergeCell ref="AB150:AC150"/>
    <mergeCell ref="AD150:AE150"/>
    <mergeCell ref="AF150:AG150"/>
    <mergeCell ref="AH150:AI150"/>
    <mergeCell ref="AJ150:AK150"/>
    <mergeCell ref="AF152:AG152"/>
    <mergeCell ref="AH152:AI152"/>
    <mergeCell ref="AJ152:AK152"/>
    <mergeCell ref="T152:U152"/>
    <mergeCell ref="V152:W152"/>
    <mergeCell ref="X152:Y152"/>
    <mergeCell ref="Z152:AA152"/>
    <mergeCell ref="AB152:AC152"/>
    <mergeCell ref="AD152:AE152"/>
    <mergeCell ref="D151:E151"/>
    <mergeCell ref="F151:G151"/>
    <mergeCell ref="H151:I151"/>
    <mergeCell ref="J151:K151"/>
    <mergeCell ref="AF149:AK149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A149:A150"/>
    <mergeCell ref="B149:G149"/>
    <mergeCell ref="H149:M149"/>
    <mergeCell ref="N149:S149"/>
    <mergeCell ref="T149:Y149"/>
    <mergeCell ref="Z149:AE149"/>
    <mergeCell ref="T150:U150"/>
    <mergeCell ref="V150:W150"/>
    <mergeCell ref="X150:Y150"/>
    <mergeCell ref="Z150:AA150"/>
    <mergeCell ref="AJ151:AK151"/>
    <mergeCell ref="X151:Y151"/>
    <mergeCell ref="Z151:AA151"/>
    <mergeCell ref="AB151:AC151"/>
    <mergeCell ref="AD151:AE151"/>
    <mergeCell ref="AF151:AG151"/>
    <mergeCell ref="AH151:AI151"/>
    <mergeCell ref="L151:M151"/>
    <mergeCell ref="N151:O151"/>
    <mergeCell ref="AJ114:AK114"/>
    <mergeCell ref="X114:Y114"/>
    <mergeCell ref="Z114:AA114"/>
    <mergeCell ref="AB114:AC114"/>
    <mergeCell ref="AD114:AE114"/>
    <mergeCell ref="AF114:AG114"/>
    <mergeCell ref="AH114:AI114"/>
    <mergeCell ref="L114:M114"/>
    <mergeCell ref="N114:O114"/>
    <mergeCell ref="P114:Q114"/>
    <mergeCell ref="R114:S114"/>
    <mergeCell ref="T114:U114"/>
    <mergeCell ref="V114:W114"/>
    <mergeCell ref="D114:E114"/>
    <mergeCell ref="F114:G114"/>
    <mergeCell ref="H114:I114"/>
    <mergeCell ref="J114:K114"/>
    <mergeCell ref="AB113:AC113"/>
    <mergeCell ref="AD113:AE113"/>
    <mergeCell ref="AF113:AG113"/>
    <mergeCell ref="AH113:AI113"/>
    <mergeCell ref="AJ113:AK113"/>
    <mergeCell ref="P113:Q113"/>
    <mergeCell ref="R113:S113"/>
    <mergeCell ref="T113:U113"/>
    <mergeCell ref="V113:W113"/>
    <mergeCell ref="X113:Y113"/>
    <mergeCell ref="Z113:AA113"/>
    <mergeCell ref="D113:E113"/>
    <mergeCell ref="F113:G113"/>
    <mergeCell ref="H113:I113"/>
    <mergeCell ref="J113:K113"/>
    <mergeCell ref="L113:M113"/>
    <mergeCell ref="N113:O113"/>
    <mergeCell ref="AF112:AG112"/>
    <mergeCell ref="AH112:AI112"/>
    <mergeCell ref="AJ112:AK112"/>
    <mergeCell ref="T112:U112"/>
    <mergeCell ref="V112:W112"/>
    <mergeCell ref="X112:Y112"/>
    <mergeCell ref="Z112:AA112"/>
    <mergeCell ref="AB112:AC112"/>
    <mergeCell ref="AD112:AE112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AJ111:AK111"/>
    <mergeCell ref="X111:Y111"/>
    <mergeCell ref="Z111:AA111"/>
    <mergeCell ref="AB111:AC111"/>
    <mergeCell ref="AD111:AE111"/>
    <mergeCell ref="AF111:AG111"/>
    <mergeCell ref="AH111:AI111"/>
    <mergeCell ref="L111:M111"/>
    <mergeCell ref="N111:O111"/>
    <mergeCell ref="P111:Q111"/>
    <mergeCell ref="R111:S111"/>
    <mergeCell ref="T111:U111"/>
    <mergeCell ref="V111:W111"/>
    <mergeCell ref="D111:E111"/>
    <mergeCell ref="F111:G111"/>
    <mergeCell ref="H111:I111"/>
    <mergeCell ref="J111:K111"/>
    <mergeCell ref="AB110:AC110"/>
    <mergeCell ref="AD110:AE110"/>
    <mergeCell ref="AF110:AG110"/>
    <mergeCell ref="AH110:AI110"/>
    <mergeCell ref="AJ110:AK110"/>
    <mergeCell ref="P110:Q110"/>
    <mergeCell ref="R110:S110"/>
    <mergeCell ref="T110:U110"/>
    <mergeCell ref="V110:W110"/>
    <mergeCell ref="X110:Y110"/>
    <mergeCell ref="Z110:AA110"/>
    <mergeCell ref="D110:E110"/>
    <mergeCell ref="F110:G110"/>
    <mergeCell ref="H110:I110"/>
    <mergeCell ref="J110:K110"/>
    <mergeCell ref="L110:M110"/>
    <mergeCell ref="N110:O110"/>
    <mergeCell ref="AF109:AG109"/>
    <mergeCell ref="AH109:AI109"/>
    <mergeCell ref="AJ109:AK109"/>
    <mergeCell ref="T109:U109"/>
    <mergeCell ref="V109:W109"/>
    <mergeCell ref="X109:Y109"/>
    <mergeCell ref="Z109:AA109"/>
    <mergeCell ref="AB109:AC109"/>
    <mergeCell ref="AD109:AE109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AJ108:AK108"/>
    <mergeCell ref="X108:Y108"/>
    <mergeCell ref="Z108:AA108"/>
    <mergeCell ref="AB108:AC108"/>
    <mergeCell ref="AD108:AE108"/>
    <mergeCell ref="AF108:AG108"/>
    <mergeCell ref="AH108:AI108"/>
    <mergeCell ref="L108:M108"/>
    <mergeCell ref="N108:O108"/>
    <mergeCell ref="P108:Q108"/>
    <mergeCell ref="R108:S108"/>
    <mergeCell ref="T108:U108"/>
    <mergeCell ref="V108:W108"/>
    <mergeCell ref="D108:E108"/>
    <mergeCell ref="F108:G108"/>
    <mergeCell ref="H108:I108"/>
    <mergeCell ref="J108:K108"/>
    <mergeCell ref="AB107:AC107"/>
    <mergeCell ref="AD107:AE107"/>
    <mergeCell ref="AF107:AG107"/>
    <mergeCell ref="AH107:AI107"/>
    <mergeCell ref="AJ107:AK107"/>
    <mergeCell ref="P107:Q107"/>
    <mergeCell ref="R107:S107"/>
    <mergeCell ref="T107:U107"/>
    <mergeCell ref="V107:W107"/>
    <mergeCell ref="X107:Y107"/>
    <mergeCell ref="Z107:AA107"/>
    <mergeCell ref="D107:E107"/>
    <mergeCell ref="F107:G107"/>
    <mergeCell ref="H107:I107"/>
    <mergeCell ref="J107:K107"/>
    <mergeCell ref="L107:M107"/>
    <mergeCell ref="N107:O107"/>
    <mergeCell ref="AF106:AG106"/>
    <mergeCell ref="AH106:AI106"/>
    <mergeCell ref="AJ106:AK106"/>
    <mergeCell ref="T106:U106"/>
    <mergeCell ref="V106:W106"/>
    <mergeCell ref="X106:Y106"/>
    <mergeCell ref="Z106:AA106"/>
    <mergeCell ref="AB106:AC106"/>
    <mergeCell ref="AD106:AE106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AJ105:AK105"/>
    <mergeCell ref="X105:Y105"/>
    <mergeCell ref="Z105:AA105"/>
    <mergeCell ref="AB105:AC105"/>
    <mergeCell ref="AD105:AE105"/>
    <mergeCell ref="AF105:AG105"/>
    <mergeCell ref="AH105:AI105"/>
    <mergeCell ref="L105:M105"/>
    <mergeCell ref="N105:O105"/>
    <mergeCell ref="P105:Q105"/>
    <mergeCell ref="R105:S105"/>
    <mergeCell ref="T105:U105"/>
    <mergeCell ref="V105:W105"/>
    <mergeCell ref="D105:E105"/>
    <mergeCell ref="F105:G105"/>
    <mergeCell ref="H105:I105"/>
    <mergeCell ref="J105:K105"/>
    <mergeCell ref="AJ104:AK104"/>
    <mergeCell ref="P104:Q104"/>
    <mergeCell ref="R104:S104"/>
    <mergeCell ref="T104:U104"/>
    <mergeCell ref="V104:W104"/>
    <mergeCell ref="X104:Y104"/>
    <mergeCell ref="Z104:AA104"/>
    <mergeCell ref="D104:E104"/>
    <mergeCell ref="F104:G104"/>
    <mergeCell ref="H104:I104"/>
    <mergeCell ref="J104:K104"/>
    <mergeCell ref="L104:M104"/>
    <mergeCell ref="N104:O104"/>
    <mergeCell ref="P102:Q102"/>
    <mergeCell ref="R102:S102"/>
    <mergeCell ref="T102:U102"/>
    <mergeCell ref="V102:W102"/>
    <mergeCell ref="AF103:AG103"/>
    <mergeCell ref="AH103:AI103"/>
    <mergeCell ref="AJ103:AK103"/>
    <mergeCell ref="T103:U103"/>
    <mergeCell ref="V103:W103"/>
    <mergeCell ref="X103:Y103"/>
    <mergeCell ref="Z103:AA103"/>
    <mergeCell ref="AB103:AC103"/>
    <mergeCell ref="AD103:AE103"/>
    <mergeCell ref="D102:E102"/>
    <mergeCell ref="F102:G102"/>
    <mergeCell ref="H102:I102"/>
    <mergeCell ref="J102:K102"/>
    <mergeCell ref="AJ102:AK102"/>
    <mergeCell ref="X102:Y102"/>
    <mergeCell ref="AF100:AK100"/>
    <mergeCell ref="D101:E101"/>
    <mergeCell ref="F101:G101"/>
    <mergeCell ref="H101:I101"/>
    <mergeCell ref="J101:K101"/>
    <mergeCell ref="L101:M101"/>
    <mergeCell ref="N101:O101"/>
    <mergeCell ref="P101:Q101"/>
    <mergeCell ref="R101:S101"/>
    <mergeCell ref="A100:A101"/>
    <mergeCell ref="B100:G100"/>
    <mergeCell ref="H100:M100"/>
    <mergeCell ref="N100:S100"/>
    <mergeCell ref="T100:Y100"/>
    <mergeCell ref="Z100:AE100"/>
    <mergeCell ref="T101:U101"/>
    <mergeCell ref="V101:W101"/>
    <mergeCell ref="X101:Y101"/>
    <mergeCell ref="Z101:AA101"/>
    <mergeCell ref="Z102:AA102"/>
    <mergeCell ref="AB102:AC102"/>
    <mergeCell ref="AD102:AE102"/>
    <mergeCell ref="AF102:AG102"/>
    <mergeCell ref="AH102:AI102"/>
    <mergeCell ref="L102:M102"/>
    <mergeCell ref="N102:O102"/>
    <mergeCell ref="AH101:AI101"/>
    <mergeCell ref="AJ101:AK101"/>
    <mergeCell ref="Z66:AA66"/>
    <mergeCell ref="AB66:AC66"/>
    <mergeCell ref="AD66:AE66"/>
    <mergeCell ref="AF66:AG66"/>
    <mergeCell ref="AH66:AI66"/>
    <mergeCell ref="AJ66:AK66"/>
    <mergeCell ref="N66:O66"/>
    <mergeCell ref="P66:Q66"/>
    <mergeCell ref="R66:S66"/>
    <mergeCell ref="T66:U66"/>
    <mergeCell ref="V66:W66"/>
    <mergeCell ref="X66:Y66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J70:AK70"/>
    <mergeCell ref="AJ73:AK73"/>
    <mergeCell ref="B66:C66"/>
    <mergeCell ref="D66:E66"/>
    <mergeCell ref="F66:G66"/>
    <mergeCell ref="H66:I66"/>
    <mergeCell ref="J66:K66"/>
    <mergeCell ref="L66:M66"/>
    <mergeCell ref="Z65:AA65"/>
    <mergeCell ref="AB65:AC65"/>
    <mergeCell ref="AD65:AE65"/>
    <mergeCell ref="AF65:AG65"/>
    <mergeCell ref="AH65:AI65"/>
    <mergeCell ref="AJ65:AK65"/>
    <mergeCell ref="N65:O65"/>
    <mergeCell ref="P65:Q65"/>
    <mergeCell ref="R65:S65"/>
    <mergeCell ref="T65:U65"/>
    <mergeCell ref="V65:W65"/>
    <mergeCell ref="X65:Y65"/>
    <mergeCell ref="B65:C65"/>
    <mergeCell ref="D65:E65"/>
    <mergeCell ref="F65:G65"/>
    <mergeCell ref="H65:I65"/>
    <mergeCell ref="J65:K65"/>
    <mergeCell ref="L65:M65"/>
    <mergeCell ref="Z64:AA64"/>
    <mergeCell ref="AB64:AC64"/>
    <mergeCell ref="AD64:AE64"/>
    <mergeCell ref="AF64:AG64"/>
    <mergeCell ref="AH64:AI64"/>
    <mergeCell ref="AJ64:AK64"/>
    <mergeCell ref="N64:O64"/>
    <mergeCell ref="P64:Q64"/>
    <mergeCell ref="R64:S64"/>
    <mergeCell ref="T64:U64"/>
    <mergeCell ref="V64:W64"/>
    <mergeCell ref="X64:Y64"/>
    <mergeCell ref="B64:C64"/>
    <mergeCell ref="D64:E64"/>
    <mergeCell ref="F64:G64"/>
    <mergeCell ref="H64:I64"/>
    <mergeCell ref="J64:K64"/>
    <mergeCell ref="L64:M64"/>
    <mergeCell ref="Z63:AA63"/>
    <mergeCell ref="AB63:AC63"/>
    <mergeCell ref="AD63:AE63"/>
    <mergeCell ref="AF63:AG63"/>
    <mergeCell ref="AH63:AI63"/>
    <mergeCell ref="AJ63:AK63"/>
    <mergeCell ref="N63:O63"/>
    <mergeCell ref="P63:Q63"/>
    <mergeCell ref="R63:S63"/>
    <mergeCell ref="T63:U63"/>
    <mergeCell ref="V63:W63"/>
    <mergeCell ref="X63:Y63"/>
    <mergeCell ref="B63:C63"/>
    <mergeCell ref="D63:E63"/>
    <mergeCell ref="F63:G63"/>
    <mergeCell ref="H63:I63"/>
    <mergeCell ref="J63:K63"/>
    <mergeCell ref="L63:M63"/>
    <mergeCell ref="Z62:AA62"/>
    <mergeCell ref="AB62:AC62"/>
    <mergeCell ref="AD62:AE62"/>
    <mergeCell ref="AF62:AG62"/>
    <mergeCell ref="AH62:AI62"/>
    <mergeCell ref="AJ62:AK62"/>
    <mergeCell ref="N62:O62"/>
    <mergeCell ref="P62:Q62"/>
    <mergeCell ref="R62:S62"/>
    <mergeCell ref="T62:U62"/>
    <mergeCell ref="V62:W62"/>
    <mergeCell ref="X62:Y62"/>
    <mergeCell ref="B62:C62"/>
    <mergeCell ref="D62:E62"/>
    <mergeCell ref="F62:G62"/>
    <mergeCell ref="H62:I62"/>
    <mergeCell ref="J62:K62"/>
    <mergeCell ref="L62:M62"/>
    <mergeCell ref="Z61:AA61"/>
    <mergeCell ref="AB61:AC61"/>
    <mergeCell ref="AD61:AE61"/>
    <mergeCell ref="AF61:AG61"/>
    <mergeCell ref="AH61:AI61"/>
    <mergeCell ref="AJ61:AK61"/>
    <mergeCell ref="N61:O61"/>
    <mergeCell ref="P61:Q61"/>
    <mergeCell ref="R61:S61"/>
    <mergeCell ref="T61:U61"/>
    <mergeCell ref="V61:W61"/>
    <mergeCell ref="X61:Y61"/>
    <mergeCell ref="B61:C61"/>
    <mergeCell ref="D61:E61"/>
    <mergeCell ref="F61:G61"/>
    <mergeCell ref="H61:I61"/>
    <mergeCell ref="J61:K61"/>
    <mergeCell ref="L61:M61"/>
    <mergeCell ref="Z60:AA60"/>
    <mergeCell ref="AB60:AC60"/>
    <mergeCell ref="AD60:AE60"/>
    <mergeCell ref="AF60:AG60"/>
    <mergeCell ref="AH60:AI60"/>
    <mergeCell ref="AJ60:AK60"/>
    <mergeCell ref="N60:O60"/>
    <mergeCell ref="P60:Q60"/>
    <mergeCell ref="R60:S60"/>
    <mergeCell ref="T60:U60"/>
    <mergeCell ref="V60:W60"/>
    <mergeCell ref="X60:Y60"/>
    <mergeCell ref="B60:C60"/>
    <mergeCell ref="D60:E60"/>
    <mergeCell ref="F60:G60"/>
    <mergeCell ref="H60:I60"/>
    <mergeCell ref="J60:K60"/>
    <mergeCell ref="L60:M60"/>
    <mergeCell ref="Z59:AA59"/>
    <mergeCell ref="AB59:AC59"/>
    <mergeCell ref="AD59:AE59"/>
    <mergeCell ref="AF59:AG59"/>
    <mergeCell ref="AH59:AI59"/>
    <mergeCell ref="AJ59:AK59"/>
    <mergeCell ref="N59:O59"/>
    <mergeCell ref="P59:Q59"/>
    <mergeCell ref="R59:S59"/>
    <mergeCell ref="T59:U59"/>
    <mergeCell ref="V59:W59"/>
    <mergeCell ref="X59:Y59"/>
    <mergeCell ref="B59:C59"/>
    <mergeCell ref="D59:E59"/>
    <mergeCell ref="F59:G59"/>
    <mergeCell ref="H59:I59"/>
    <mergeCell ref="J59:K59"/>
    <mergeCell ref="L59:M59"/>
    <mergeCell ref="Z58:AA58"/>
    <mergeCell ref="AB58:AC58"/>
    <mergeCell ref="AD58:AE58"/>
    <mergeCell ref="AF58:AG58"/>
    <mergeCell ref="AH58:AI58"/>
    <mergeCell ref="AJ58:AK58"/>
    <mergeCell ref="N58:O58"/>
    <mergeCell ref="P58:Q58"/>
    <mergeCell ref="R58:S58"/>
    <mergeCell ref="T58:U58"/>
    <mergeCell ref="V58:W58"/>
    <mergeCell ref="X58:Y58"/>
    <mergeCell ref="B58:C58"/>
    <mergeCell ref="D58:E58"/>
    <mergeCell ref="F58:G58"/>
    <mergeCell ref="H58:I58"/>
    <mergeCell ref="J58:K58"/>
    <mergeCell ref="L58:M58"/>
    <mergeCell ref="Z57:AA57"/>
    <mergeCell ref="AB57:AC57"/>
    <mergeCell ref="AD57:AE57"/>
    <mergeCell ref="AF57:AG57"/>
    <mergeCell ref="AH57:AI57"/>
    <mergeCell ref="AJ57:AK57"/>
    <mergeCell ref="N57:O57"/>
    <mergeCell ref="P57:Q57"/>
    <mergeCell ref="R57:S57"/>
    <mergeCell ref="T57:U57"/>
    <mergeCell ref="V57:W57"/>
    <mergeCell ref="X57:Y57"/>
    <mergeCell ref="B57:C57"/>
    <mergeCell ref="D57:E57"/>
    <mergeCell ref="F57:G57"/>
    <mergeCell ref="H57:I57"/>
    <mergeCell ref="J57:K57"/>
    <mergeCell ref="L57:M57"/>
    <mergeCell ref="Z56:AA56"/>
    <mergeCell ref="AB56:AC56"/>
    <mergeCell ref="AD56:AE56"/>
    <mergeCell ref="AF56:AG56"/>
    <mergeCell ref="AH56:AI56"/>
    <mergeCell ref="AJ56:AK56"/>
    <mergeCell ref="N56:O56"/>
    <mergeCell ref="P56:Q56"/>
    <mergeCell ref="R56:S56"/>
    <mergeCell ref="T56:U56"/>
    <mergeCell ref="V56:W56"/>
    <mergeCell ref="X56:Y56"/>
    <mergeCell ref="B56:C56"/>
    <mergeCell ref="D56:E56"/>
    <mergeCell ref="F56:G56"/>
    <mergeCell ref="H56:I56"/>
    <mergeCell ref="J56:K56"/>
    <mergeCell ref="L56:M56"/>
    <mergeCell ref="Z55:AA55"/>
    <mergeCell ref="AB55:AC55"/>
    <mergeCell ref="AD55:AE55"/>
    <mergeCell ref="AF55:AG55"/>
    <mergeCell ref="AH55:AI55"/>
    <mergeCell ref="AJ55:AK55"/>
    <mergeCell ref="N55:O55"/>
    <mergeCell ref="P55:Q55"/>
    <mergeCell ref="R55:S55"/>
    <mergeCell ref="T55:U55"/>
    <mergeCell ref="V55:W55"/>
    <mergeCell ref="X55:Y55"/>
    <mergeCell ref="D55:E55"/>
    <mergeCell ref="F55:G55"/>
    <mergeCell ref="H55:I55"/>
    <mergeCell ref="J55:K55"/>
    <mergeCell ref="L55:M55"/>
    <mergeCell ref="AD54:AE54"/>
    <mergeCell ref="AF54:AG54"/>
    <mergeCell ref="AH54:AI54"/>
    <mergeCell ref="AJ54:AK54"/>
    <mergeCell ref="R54:S54"/>
    <mergeCell ref="T54:U54"/>
    <mergeCell ref="V54:W54"/>
    <mergeCell ref="X54:Y54"/>
    <mergeCell ref="Z54:AA54"/>
    <mergeCell ref="AB54:AC54"/>
    <mergeCell ref="D54:E54"/>
    <mergeCell ref="F54:G54"/>
    <mergeCell ref="H54:I54"/>
    <mergeCell ref="J54:K54"/>
    <mergeCell ref="L54:M54"/>
    <mergeCell ref="N54:O54"/>
    <mergeCell ref="P54:Q54"/>
    <mergeCell ref="Z53:AA53"/>
    <mergeCell ref="AB53:AC53"/>
    <mergeCell ref="AD53:AE53"/>
    <mergeCell ref="AF53:AG53"/>
    <mergeCell ref="AH53:AI53"/>
    <mergeCell ref="AJ53:AK53"/>
    <mergeCell ref="D53:E53"/>
    <mergeCell ref="F53:G53"/>
    <mergeCell ref="H53:I53"/>
    <mergeCell ref="J53:K53"/>
    <mergeCell ref="L53:M53"/>
    <mergeCell ref="N53:O53"/>
    <mergeCell ref="P53:Q53"/>
    <mergeCell ref="AF52:AK52"/>
    <mergeCell ref="A52:A53"/>
    <mergeCell ref="B52:G52"/>
    <mergeCell ref="H52:M52"/>
    <mergeCell ref="N52:S52"/>
    <mergeCell ref="T52:Y52"/>
    <mergeCell ref="Z52:AE52"/>
    <mergeCell ref="R53:S53"/>
    <mergeCell ref="T53:U53"/>
    <mergeCell ref="V53:W53"/>
    <mergeCell ref="X53:Y53"/>
    <mergeCell ref="Z50:AA50"/>
    <mergeCell ref="AB50:AC50"/>
    <mergeCell ref="AD50:AE50"/>
    <mergeCell ref="AF50:AG50"/>
    <mergeCell ref="AH50:AI50"/>
    <mergeCell ref="AJ50:AK50"/>
    <mergeCell ref="N50:O50"/>
    <mergeCell ref="P50:Q50"/>
    <mergeCell ref="R50:S50"/>
    <mergeCell ref="T50:U50"/>
    <mergeCell ref="V50:W50"/>
    <mergeCell ref="X50:Y50"/>
    <mergeCell ref="B50:C50"/>
    <mergeCell ref="D50:E50"/>
    <mergeCell ref="F50:G50"/>
    <mergeCell ref="H50:I50"/>
    <mergeCell ref="J50:K50"/>
    <mergeCell ref="L50:M50"/>
    <mergeCell ref="Z49:AA49"/>
    <mergeCell ref="AB49:AC49"/>
    <mergeCell ref="AD49:AE49"/>
    <mergeCell ref="AF49:AG49"/>
    <mergeCell ref="AH49:AI49"/>
    <mergeCell ref="AJ49:AK49"/>
    <mergeCell ref="N49:O49"/>
    <mergeCell ref="P49:Q49"/>
    <mergeCell ref="R49:S49"/>
    <mergeCell ref="T49:U49"/>
    <mergeCell ref="V49:W49"/>
    <mergeCell ref="X49:Y49"/>
    <mergeCell ref="B49:C49"/>
    <mergeCell ref="D49:E49"/>
    <mergeCell ref="F49:G49"/>
    <mergeCell ref="H49:I49"/>
    <mergeCell ref="J49:K49"/>
    <mergeCell ref="L49:M49"/>
    <mergeCell ref="Z48:AA48"/>
    <mergeCell ref="AB48:AC48"/>
    <mergeCell ref="AD48:AE48"/>
    <mergeCell ref="AF48:AG48"/>
    <mergeCell ref="AH48:AI48"/>
    <mergeCell ref="AJ48:AK48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Z47:AA47"/>
    <mergeCell ref="AB47:AC47"/>
    <mergeCell ref="AD47:AE47"/>
    <mergeCell ref="AF47:AG47"/>
    <mergeCell ref="AH47:AI47"/>
    <mergeCell ref="AJ47:AK47"/>
    <mergeCell ref="N47:O47"/>
    <mergeCell ref="P47:Q47"/>
    <mergeCell ref="R47:S47"/>
    <mergeCell ref="T47:U47"/>
    <mergeCell ref="V47:W47"/>
    <mergeCell ref="X47:Y47"/>
    <mergeCell ref="B47:C47"/>
    <mergeCell ref="D47:E47"/>
    <mergeCell ref="F47:G47"/>
    <mergeCell ref="H47:I47"/>
    <mergeCell ref="J47:K47"/>
    <mergeCell ref="L47:M47"/>
    <mergeCell ref="Z46:AA46"/>
    <mergeCell ref="AB46:AC46"/>
    <mergeCell ref="AD46:AE46"/>
    <mergeCell ref="AF46:AG46"/>
    <mergeCell ref="AH46:AI46"/>
    <mergeCell ref="AJ46:AK46"/>
    <mergeCell ref="N46:O46"/>
    <mergeCell ref="P46:Q46"/>
    <mergeCell ref="R46:S46"/>
    <mergeCell ref="T46:U46"/>
    <mergeCell ref="V46:W46"/>
    <mergeCell ref="X46:Y46"/>
    <mergeCell ref="B46:C46"/>
    <mergeCell ref="D46:E46"/>
    <mergeCell ref="F46:G46"/>
    <mergeCell ref="H46:I46"/>
    <mergeCell ref="J46:K46"/>
    <mergeCell ref="L46:M46"/>
    <mergeCell ref="Z45:AA45"/>
    <mergeCell ref="AB45:AC45"/>
    <mergeCell ref="AD45:AE45"/>
    <mergeCell ref="AF45:AG45"/>
    <mergeCell ref="AH45:AI45"/>
    <mergeCell ref="AJ45:AK45"/>
    <mergeCell ref="N45:O45"/>
    <mergeCell ref="P45:Q45"/>
    <mergeCell ref="R45:S45"/>
    <mergeCell ref="T45:U45"/>
    <mergeCell ref="V45:W45"/>
    <mergeCell ref="X45:Y45"/>
    <mergeCell ref="B45:C45"/>
    <mergeCell ref="D45:E45"/>
    <mergeCell ref="F45:G45"/>
    <mergeCell ref="H45:I45"/>
    <mergeCell ref="J45:K45"/>
    <mergeCell ref="L45:M45"/>
    <mergeCell ref="Z44:AA44"/>
    <mergeCell ref="AB44:AC44"/>
    <mergeCell ref="AD44:AE44"/>
    <mergeCell ref="AF44:AG44"/>
    <mergeCell ref="AH44:AI44"/>
    <mergeCell ref="AJ44:AK44"/>
    <mergeCell ref="N44:O44"/>
    <mergeCell ref="P44:Q44"/>
    <mergeCell ref="R44:S44"/>
    <mergeCell ref="T44:U44"/>
    <mergeCell ref="V44:W44"/>
    <mergeCell ref="X44:Y44"/>
    <mergeCell ref="B44:C44"/>
    <mergeCell ref="D44:E44"/>
    <mergeCell ref="F44:G44"/>
    <mergeCell ref="H44:I44"/>
    <mergeCell ref="J44:K44"/>
    <mergeCell ref="L44:M44"/>
    <mergeCell ref="Z43:AA43"/>
    <mergeCell ref="AB43:AC43"/>
    <mergeCell ref="AD43:AE43"/>
    <mergeCell ref="AF43:AG43"/>
    <mergeCell ref="AH43:AI43"/>
    <mergeCell ref="AJ43:AK43"/>
    <mergeCell ref="N43:O43"/>
    <mergeCell ref="P43:Q43"/>
    <mergeCell ref="R43:S43"/>
    <mergeCell ref="T43:U43"/>
    <mergeCell ref="V43:W43"/>
    <mergeCell ref="X43:Y43"/>
    <mergeCell ref="B43:C43"/>
    <mergeCell ref="D43:E43"/>
    <mergeCell ref="F43:G43"/>
    <mergeCell ref="H43:I43"/>
    <mergeCell ref="J43:K43"/>
    <mergeCell ref="L43:M43"/>
    <mergeCell ref="Z42:AA42"/>
    <mergeCell ref="AB42:AC42"/>
    <mergeCell ref="AD42:AE42"/>
    <mergeCell ref="AF42:AG42"/>
    <mergeCell ref="AH42:AI42"/>
    <mergeCell ref="AJ42:AK42"/>
    <mergeCell ref="N42:O42"/>
    <mergeCell ref="P42:Q42"/>
    <mergeCell ref="R42:S42"/>
    <mergeCell ref="T42:U42"/>
    <mergeCell ref="V42:W42"/>
    <mergeCell ref="X42:Y42"/>
    <mergeCell ref="B42:C42"/>
    <mergeCell ref="D42:E42"/>
    <mergeCell ref="F42:G42"/>
    <mergeCell ref="H42:I42"/>
    <mergeCell ref="J42:K42"/>
    <mergeCell ref="L42:M42"/>
    <mergeCell ref="Z41:AA41"/>
    <mergeCell ref="AB41:AC41"/>
    <mergeCell ref="AD41:AE41"/>
    <mergeCell ref="AF41:AG41"/>
    <mergeCell ref="AH41:AI41"/>
    <mergeCell ref="AJ41:AK41"/>
    <mergeCell ref="N41:O41"/>
    <mergeCell ref="P41:Q41"/>
    <mergeCell ref="R41:S41"/>
    <mergeCell ref="T41:U41"/>
    <mergeCell ref="V41:W41"/>
    <mergeCell ref="X41:Y41"/>
    <mergeCell ref="B41:C41"/>
    <mergeCell ref="D41:E41"/>
    <mergeCell ref="F41:G41"/>
    <mergeCell ref="H41:I41"/>
    <mergeCell ref="J41:K41"/>
    <mergeCell ref="L41:M41"/>
    <mergeCell ref="Z40:AA40"/>
    <mergeCell ref="AB40:AC40"/>
    <mergeCell ref="AD40:AE40"/>
    <mergeCell ref="AF40:AG40"/>
    <mergeCell ref="AH40:AI40"/>
    <mergeCell ref="AJ40:AK40"/>
    <mergeCell ref="N40:O40"/>
    <mergeCell ref="P40:Q40"/>
    <mergeCell ref="R40:S40"/>
    <mergeCell ref="T40:U40"/>
    <mergeCell ref="V40:W40"/>
    <mergeCell ref="X40:Y40"/>
    <mergeCell ref="B40:C40"/>
    <mergeCell ref="D40:E40"/>
    <mergeCell ref="F40:G40"/>
    <mergeCell ref="H40:I40"/>
    <mergeCell ref="J40:K40"/>
    <mergeCell ref="L40:M40"/>
    <mergeCell ref="Z39:AA39"/>
    <mergeCell ref="AB39:AC39"/>
    <mergeCell ref="AD39:AE39"/>
    <mergeCell ref="AF39:AG39"/>
    <mergeCell ref="AH39:AI39"/>
    <mergeCell ref="AJ39:AK39"/>
    <mergeCell ref="N39:O39"/>
    <mergeCell ref="P39:Q39"/>
    <mergeCell ref="R39:S39"/>
    <mergeCell ref="T39:U39"/>
    <mergeCell ref="V39:W39"/>
    <mergeCell ref="X39:Y39"/>
    <mergeCell ref="D39:E39"/>
    <mergeCell ref="F39:G39"/>
    <mergeCell ref="H39:I39"/>
    <mergeCell ref="J39:K39"/>
    <mergeCell ref="L39:M39"/>
    <mergeCell ref="AD38:AE38"/>
    <mergeCell ref="AF38:AG38"/>
    <mergeCell ref="AH38:AI38"/>
    <mergeCell ref="AJ38:AK38"/>
    <mergeCell ref="R38:S38"/>
    <mergeCell ref="T38:U38"/>
    <mergeCell ref="V38:W38"/>
    <mergeCell ref="X38:Y38"/>
    <mergeCell ref="Z38:AA38"/>
    <mergeCell ref="AB38:AC38"/>
    <mergeCell ref="D38:E38"/>
    <mergeCell ref="F38:G38"/>
    <mergeCell ref="H38:I38"/>
    <mergeCell ref="J38:K38"/>
    <mergeCell ref="L38:M38"/>
    <mergeCell ref="N38:O38"/>
    <mergeCell ref="P38:Q38"/>
    <mergeCell ref="Z37:AA37"/>
    <mergeCell ref="AB37:AC37"/>
    <mergeCell ref="AD37:AE37"/>
    <mergeCell ref="AF37:AG37"/>
    <mergeCell ref="AH37:AI37"/>
    <mergeCell ref="AJ37:AK37"/>
    <mergeCell ref="D37:E37"/>
    <mergeCell ref="F37:G37"/>
    <mergeCell ref="H37:I37"/>
    <mergeCell ref="J37:K37"/>
    <mergeCell ref="L37:M37"/>
    <mergeCell ref="N37:O37"/>
    <mergeCell ref="P37:Q37"/>
    <mergeCell ref="AF36:AK36"/>
    <mergeCell ref="A36:A37"/>
    <mergeCell ref="B36:G36"/>
    <mergeCell ref="H36:M36"/>
    <mergeCell ref="N36:S36"/>
    <mergeCell ref="T36:Y36"/>
    <mergeCell ref="Z36:AE36"/>
    <mergeCell ref="R37:S37"/>
    <mergeCell ref="T37:U37"/>
    <mergeCell ref="V37:W37"/>
    <mergeCell ref="X37:Y37"/>
    <mergeCell ref="Z34:AA34"/>
    <mergeCell ref="AB34:AC34"/>
    <mergeCell ref="AD34:AE34"/>
    <mergeCell ref="AF34:AG34"/>
    <mergeCell ref="AH34:AI34"/>
    <mergeCell ref="AJ34:AK34"/>
    <mergeCell ref="N34:O34"/>
    <mergeCell ref="P34:Q34"/>
    <mergeCell ref="R34:S34"/>
    <mergeCell ref="T34:U34"/>
    <mergeCell ref="V34:W34"/>
    <mergeCell ref="X34:Y34"/>
    <mergeCell ref="B34:C34"/>
    <mergeCell ref="D34:E34"/>
    <mergeCell ref="F34:G34"/>
    <mergeCell ref="H34:I34"/>
    <mergeCell ref="J34:K34"/>
    <mergeCell ref="L34:M34"/>
    <mergeCell ref="Z33:AA33"/>
    <mergeCell ref="AB33:AC33"/>
    <mergeCell ref="AD33:AE33"/>
    <mergeCell ref="AF33:AG33"/>
    <mergeCell ref="AH33:AI33"/>
    <mergeCell ref="AJ33:AK33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Z32:AA32"/>
    <mergeCell ref="AB32:AC32"/>
    <mergeCell ref="AD32:AE32"/>
    <mergeCell ref="AF32:AG32"/>
    <mergeCell ref="AH32:AI32"/>
    <mergeCell ref="AJ32:AK32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Z31:AA31"/>
    <mergeCell ref="AB31:AC31"/>
    <mergeCell ref="AD31:AE31"/>
    <mergeCell ref="AF31:AG31"/>
    <mergeCell ref="AH31:AI31"/>
    <mergeCell ref="AJ31:AK31"/>
    <mergeCell ref="N31:O31"/>
    <mergeCell ref="P31:Q31"/>
    <mergeCell ref="R31:S31"/>
    <mergeCell ref="T31:U31"/>
    <mergeCell ref="V31:W31"/>
    <mergeCell ref="X31:Y31"/>
    <mergeCell ref="B31:C31"/>
    <mergeCell ref="D31:E31"/>
    <mergeCell ref="F31:G31"/>
    <mergeCell ref="H31:I31"/>
    <mergeCell ref="J31:K31"/>
    <mergeCell ref="L31:M31"/>
    <mergeCell ref="Z30:AA30"/>
    <mergeCell ref="AB30:AC30"/>
    <mergeCell ref="AD30:AE30"/>
    <mergeCell ref="AF30:AG30"/>
    <mergeCell ref="AH30:AI30"/>
    <mergeCell ref="AJ30:AK30"/>
    <mergeCell ref="N30:O30"/>
    <mergeCell ref="P30:Q30"/>
    <mergeCell ref="R30:S30"/>
    <mergeCell ref="T30:U30"/>
    <mergeCell ref="V30:W30"/>
    <mergeCell ref="X30:Y30"/>
    <mergeCell ref="B30:C30"/>
    <mergeCell ref="D30:E30"/>
    <mergeCell ref="F30:G30"/>
    <mergeCell ref="H30:I30"/>
    <mergeCell ref="J30:K30"/>
    <mergeCell ref="L30:M30"/>
    <mergeCell ref="Z29:AA29"/>
    <mergeCell ref="AB29:AC29"/>
    <mergeCell ref="AD29:AE29"/>
    <mergeCell ref="AF29:AG29"/>
    <mergeCell ref="AH29:AI29"/>
    <mergeCell ref="AJ29:AK29"/>
    <mergeCell ref="N29:O29"/>
    <mergeCell ref="P29:Q29"/>
    <mergeCell ref="R29:S29"/>
    <mergeCell ref="T29:U29"/>
    <mergeCell ref="V29:W29"/>
    <mergeCell ref="X29:Y29"/>
    <mergeCell ref="B29:C29"/>
    <mergeCell ref="D29:E29"/>
    <mergeCell ref="F29:G29"/>
    <mergeCell ref="H29:I29"/>
    <mergeCell ref="J29:K29"/>
    <mergeCell ref="L29:M29"/>
    <mergeCell ref="Z28:AA28"/>
    <mergeCell ref="AB28:AC28"/>
    <mergeCell ref="AD28:AE28"/>
    <mergeCell ref="AF28:AG28"/>
    <mergeCell ref="AH28:AI28"/>
    <mergeCell ref="AJ28:AK28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Z27:AA27"/>
    <mergeCell ref="AB27:AC27"/>
    <mergeCell ref="AD27:AE27"/>
    <mergeCell ref="AF27:AG27"/>
    <mergeCell ref="AH27:AI27"/>
    <mergeCell ref="AJ27:AK27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Z26:AA26"/>
    <mergeCell ref="AB26:AC26"/>
    <mergeCell ref="AD26:AE26"/>
    <mergeCell ref="AF26:AG26"/>
    <mergeCell ref="AH26:AI26"/>
    <mergeCell ref="AJ26:AK26"/>
    <mergeCell ref="N26:O26"/>
    <mergeCell ref="P26:Q26"/>
    <mergeCell ref="R26:S26"/>
    <mergeCell ref="T26:U26"/>
    <mergeCell ref="V26:W26"/>
    <mergeCell ref="X26:Y26"/>
    <mergeCell ref="B26:C26"/>
    <mergeCell ref="D26:E26"/>
    <mergeCell ref="F26:G26"/>
    <mergeCell ref="H26:I26"/>
    <mergeCell ref="J26:K26"/>
    <mergeCell ref="L26:M26"/>
    <mergeCell ref="Z25:AA25"/>
    <mergeCell ref="AB25:AC25"/>
    <mergeCell ref="AD25:AE25"/>
    <mergeCell ref="AF25:AG25"/>
    <mergeCell ref="AH25:AI25"/>
    <mergeCell ref="AJ25:AK25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Z24:AA24"/>
    <mergeCell ref="AB24:AC24"/>
    <mergeCell ref="AD24:AE24"/>
    <mergeCell ref="AF24:AG24"/>
    <mergeCell ref="AH24:AI24"/>
    <mergeCell ref="AJ24:AK24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Z23:AA23"/>
    <mergeCell ref="AB23:AC23"/>
    <mergeCell ref="AD23:AE23"/>
    <mergeCell ref="AF23:AG23"/>
    <mergeCell ref="AH23:AI23"/>
    <mergeCell ref="AJ23:AK23"/>
    <mergeCell ref="N23:O23"/>
    <mergeCell ref="P23:Q23"/>
    <mergeCell ref="R23:S23"/>
    <mergeCell ref="T23:U23"/>
    <mergeCell ref="V23:W23"/>
    <mergeCell ref="X23:Y23"/>
    <mergeCell ref="D23:E23"/>
    <mergeCell ref="F23:G23"/>
    <mergeCell ref="H23:I23"/>
    <mergeCell ref="J23:K23"/>
    <mergeCell ref="L23:M23"/>
    <mergeCell ref="AD22:AE22"/>
    <mergeCell ref="AF22:AG22"/>
    <mergeCell ref="AH22:AI22"/>
    <mergeCell ref="AJ22:AK22"/>
    <mergeCell ref="R22:S22"/>
    <mergeCell ref="T22:U22"/>
    <mergeCell ref="V22:W22"/>
    <mergeCell ref="X22:Y22"/>
    <mergeCell ref="Z22:AA22"/>
    <mergeCell ref="AB22:AC22"/>
    <mergeCell ref="D22:E22"/>
    <mergeCell ref="F22:G22"/>
    <mergeCell ref="H22:I22"/>
    <mergeCell ref="J22:K22"/>
    <mergeCell ref="L22:M22"/>
    <mergeCell ref="N22:O22"/>
    <mergeCell ref="P22:Q22"/>
    <mergeCell ref="Z21:AA21"/>
    <mergeCell ref="AB21:AC21"/>
    <mergeCell ref="AD21:AE21"/>
    <mergeCell ref="AF21:AG21"/>
    <mergeCell ref="AH21:AI21"/>
    <mergeCell ref="AJ21:AK21"/>
    <mergeCell ref="D21:E21"/>
    <mergeCell ref="F21:G21"/>
    <mergeCell ref="H21:I21"/>
    <mergeCell ref="J21:K21"/>
    <mergeCell ref="L21:M21"/>
    <mergeCell ref="N21:O21"/>
    <mergeCell ref="P21:Q21"/>
    <mergeCell ref="AF20:AK20"/>
    <mergeCell ref="A20:A21"/>
    <mergeCell ref="B20:G20"/>
    <mergeCell ref="H20:M20"/>
    <mergeCell ref="N20:S20"/>
    <mergeCell ref="T20:Y20"/>
    <mergeCell ref="Z20:AE20"/>
    <mergeCell ref="R21:S21"/>
    <mergeCell ref="T21:U21"/>
    <mergeCell ref="V21:W21"/>
    <mergeCell ref="X21:Y21"/>
    <mergeCell ref="Z18:AA18"/>
    <mergeCell ref="AB18:AC18"/>
    <mergeCell ref="AD18:AE18"/>
    <mergeCell ref="AF18:AG18"/>
    <mergeCell ref="AH18:AI18"/>
    <mergeCell ref="AJ18:AK18"/>
    <mergeCell ref="N18:O18"/>
    <mergeCell ref="P18:Q18"/>
    <mergeCell ref="R18:S18"/>
    <mergeCell ref="T18:U18"/>
    <mergeCell ref="V18:W18"/>
    <mergeCell ref="X18:Y18"/>
    <mergeCell ref="B18:C18"/>
    <mergeCell ref="D18:E18"/>
    <mergeCell ref="F18:G18"/>
    <mergeCell ref="H18:I18"/>
    <mergeCell ref="J18:K18"/>
    <mergeCell ref="L18:M18"/>
    <mergeCell ref="Z17:AA17"/>
    <mergeCell ref="AB17:AC17"/>
    <mergeCell ref="AD17:AE17"/>
    <mergeCell ref="AF17:AG17"/>
    <mergeCell ref="AH17:AI17"/>
    <mergeCell ref="AJ17:AK17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Z16:AA16"/>
    <mergeCell ref="AB16:AC16"/>
    <mergeCell ref="AD16:AE16"/>
    <mergeCell ref="AF16:AG16"/>
    <mergeCell ref="AH16:AI16"/>
    <mergeCell ref="AJ16:AK16"/>
    <mergeCell ref="N16:O16"/>
    <mergeCell ref="P16:Q16"/>
    <mergeCell ref="R16:S16"/>
    <mergeCell ref="T16:U16"/>
    <mergeCell ref="V16:W16"/>
    <mergeCell ref="X16:Y16"/>
    <mergeCell ref="B16:C16"/>
    <mergeCell ref="D16:E16"/>
    <mergeCell ref="F16:G16"/>
    <mergeCell ref="H16:I16"/>
    <mergeCell ref="J16:K16"/>
    <mergeCell ref="L16:M16"/>
    <mergeCell ref="Z15:AA15"/>
    <mergeCell ref="AB15:AC15"/>
    <mergeCell ref="AD15:AE15"/>
    <mergeCell ref="AF15:AG15"/>
    <mergeCell ref="AH15:AI15"/>
    <mergeCell ref="AJ15:AK15"/>
    <mergeCell ref="N15:O15"/>
    <mergeCell ref="P15:Q15"/>
    <mergeCell ref="R15:S15"/>
    <mergeCell ref="T15:U15"/>
    <mergeCell ref="V15:W15"/>
    <mergeCell ref="X15:Y15"/>
    <mergeCell ref="B15:C15"/>
    <mergeCell ref="D15:E15"/>
    <mergeCell ref="F15:G15"/>
    <mergeCell ref="H15:I15"/>
    <mergeCell ref="J15:K15"/>
    <mergeCell ref="L15:M15"/>
    <mergeCell ref="Z14:AA14"/>
    <mergeCell ref="AB14:AC14"/>
    <mergeCell ref="AD14:AE14"/>
    <mergeCell ref="AF14:AG14"/>
    <mergeCell ref="AH14:AI14"/>
    <mergeCell ref="AJ14:AK14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Z13:AA13"/>
    <mergeCell ref="AB13:AC13"/>
    <mergeCell ref="AD13:AE13"/>
    <mergeCell ref="AF13:AG13"/>
    <mergeCell ref="AH13:AI13"/>
    <mergeCell ref="AJ13:AK13"/>
    <mergeCell ref="N13:O13"/>
    <mergeCell ref="P13:Q13"/>
    <mergeCell ref="R13:S13"/>
    <mergeCell ref="T13:U13"/>
    <mergeCell ref="V13:W13"/>
    <mergeCell ref="X13:Y13"/>
    <mergeCell ref="B13:C13"/>
    <mergeCell ref="D13:E13"/>
    <mergeCell ref="F13:G13"/>
    <mergeCell ref="H13:I13"/>
    <mergeCell ref="J13:K13"/>
    <mergeCell ref="L13:M13"/>
    <mergeCell ref="Z12:AA12"/>
    <mergeCell ref="AB12:AC12"/>
    <mergeCell ref="AD12:AE12"/>
    <mergeCell ref="AF12:AG12"/>
    <mergeCell ref="AH12:AI12"/>
    <mergeCell ref="AJ12:AK12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1:AA11"/>
    <mergeCell ref="AB11:AC11"/>
    <mergeCell ref="AD11:AE11"/>
    <mergeCell ref="AF11:AG11"/>
    <mergeCell ref="AH11:AI11"/>
    <mergeCell ref="AJ11:AK11"/>
    <mergeCell ref="N11:O11"/>
    <mergeCell ref="P11:Q11"/>
    <mergeCell ref="R11:S11"/>
    <mergeCell ref="T11:U11"/>
    <mergeCell ref="V11:W11"/>
    <mergeCell ref="X11:Y11"/>
    <mergeCell ref="B11:C11"/>
    <mergeCell ref="D11:E11"/>
    <mergeCell ref="F11:G11"/>
    <mergeCell ref="H11:I11"/>
    <mergeCell ref="J11:K11"/>
    <mergeCell ref="L11:M11"/>
    <mergeCell ref="Z10:AA10"/>
    <mergeCell ref="AB10:AC10"/>
    <mergeCell ref="AD10:AE10"/>
    <mergeCell ref="AF10:AG10"/>
    <mergeCell ref="AH10:AI10"/>
    <mergeCell ref="AJ10:AK10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Z8:AA8"/>
    <mergeCell ref="AB8:AC8"/>
    <mergeCell ref="AD8:AE8"/>
    <mergeCell ref="AF8:AG8"/>
    <mergeCell ref="AH8:AI8"/>
    <mergeCell ref="AJ8:AK8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Z7:AA7"/>
    <mergeCell ref="AB7:AC7"/>
    <mergeCell ref="AD7:AE7"/>
    <mergeCell ref="AF7:AG7"/>
    <mergeCell ref="AH7:AI7"/>
    <mergeCell ref="AJ7:AK7"/>
    <mergeCell ref="N7:O7"/>
    <mergeCell ref="P7:Q7"/>
    <mergeCell ref="R7:S7"/>
    <mergeCell ref="T7:U7"/>
    <mergeCell ref="V7:W7"/>
    <mergeCell ref="X7:Y7"/>
    <mergeCell ref="B7:C7"/>
    <mergeCell ref="D7:E7"/>
    <mergeCell ref="F7:G7"/>
    <mergeCell ref="H7:I7"/>
    <mergeCell ref="J7:K7"/>
    <mergeCell ref="L7:M7"/>
    <mergeCell ref="AB6:AC6"/>
    <mergeCell ref="AD6:AE6"/>
    <mergeCell ref="AF6:AG6"/>
    <mergeCell ref="AH6:AI6"/>
    <mergeCell ref="AJ6:AK6"/>
    <mergeCell ref="N6:O6"/>
    <mergeCell ref="P6:Q6"/>
    <mergeCell ref="R6:S6"/>
    <mergeCell ref="T6:U6"/>
    <mergeCell ref="V6:W6"/>
    <mergeCell ref="X6:Y6"/>
    <mergeCell ref="AD5:AE5"/>
    <mergeCell ref="AF5:AG5"/>
    <mergeCell ref="AH5:AI5"/>
    <mergeCell ref="AJ5:AK5"/>
    <mergeCell ref="D6:E6"/>
    <mergeCell ref="F6:G6"/>
    <mergeCell ref="H6:I6"/>
    <mergeCell ref="J6:K6"/>
    <mergeCell ref="L6:M6"/>
    <mergeCell ref="R5:S5"/>
    <mergeCell ref="T5:U5"/>
    <mergeCell ref="V5:W5"/>
    <mergeCell ref="X5:Y5"/>
    <mergeCell ref="Z5:AA5"/>
    <mergeCell ref="AB5:AC5"/>
    <mergeCell ref="I1:J1"/>
    <mergeCell ref="A68:A69"/>
    <mergeCell ref="B68:G68"/>
    <mergeCell ref="H68:M68"/>
    <mergeCell ref="N68:S68"/>
    <mergeCell ref="T68:Y68"/>
    <mergeCell ref="Z68:AE68"/>
    <mergeCell ref="AF68:AK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Z4:AE4"/>
    <mergeCell ref="AF4:AK4"/>
    <mergeCell ref="D5:E5"/>
    <mergeCell ref="F5:G5"/>
    <mergeCell ref="H5:I5"/>
    <mergeCell ref="J5:K5"/>
    <mergeCell ref="L5:M5"/>
    <mergeCell ref="N5:O5"/>
    <mergeCell ref="P5:Q5"/>
    <mergeCell ref="A4:A5"/>
    <mergeCell ref="B4:G4"/>
    <mergeCell ref="H4:M4"/>
    <mergeCell ref="N4:S4"/>
    <mergeCell ref="T4:Y4"/>
    <mergeCell ref="Z6:AA6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B76:AC76"/>
    <mergeCell ref="AD76:AE76"/>
    <mergeCell ref="AF76:AG76"/>
    <mergeCell ref="AH76:AI76"/>
    <mergeCell ref="AJ74:AK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AJ76:AK76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H79:AI79"/>
    <mergeCell ref="AJ79:AK79"/>
    <mergeCell ref="B78:C78"/>
    <mergeCell ref="D78:E78"/>
    <mergeCell ref="F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78:AK78"/>
    <mergeCell ref="B79:C79"/>
    <mergeCell ref="D79:E79"/>
    <mergeCell ref="F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AH82:AI82"/>
    <mergeCell ref="AJ80:AK80"/>
    <mergeCell ref="B81:C81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B80:C80"/>
    <mergeCell ref="D80:E80"/>
    <mergeCell ref="AJ82:AK82"/>
    <mergeCell ref="A245:A246"/>
    <mergeCell ref="B245:G245"/>
    <mergeCell ref="H245:M245"/>
    <mergeCell ref="N245:S245"/>
    <mergeCell ref="T245:Y245"/>
    <mergeCell ref="Z245:AE245"/>
    <mergeCell ref="AF245:AK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R246:S246"/>
    <mergeCell ref="T246:U246"/>
    <mergeCell ref="V246:W246"/>
    <mergeCell ref="X246:Y246"/>
    <mergeCell ref="Z246:AA246"/>
    <mergeCell ref="AB246:AC246"/>
    <mergeCell ref="AD246:AE246"/>
    <mergeCell ref="AF246:AG246"/>
    <mergeCell ref="AH246:AI246"/>
    <mergeCell ref="AJ246:AK246"/>
    <mergeCell ref="B82:C82"/>
    <mergeCell ref="D82:E82"/>
    <mergeCell ref="F82:G82"/>
    <mergeCell ref="H82:I82"/>
    <mergeCell ref="J82:K82"/>
    <mergeCell ref="L82:M82"/>
    <mergeCell ref="V247:W247"/>
    <mergeCell ref="X247:Y247"/>
    <mergeCell ref="Z247:AA247"/>
    <mergeCell ref="AB247:AC247"/>
    <mergeCell ref="AD247:AE247"/>
    <mergeCell ref="AF247:AG247"/>
    <mergeCell ref="AH247:AI247"/>
    <mergeCell ref="AJ247:AK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R248:S248"/>
    <mergeCell ref="T248:U248"/>
    <mergeCell ref="V248:W248"/>
    <mergeCell ref="X248:Y248"/>
    <mergeCell ref="Z248:AA248"/>
    <mergeCell ref="AB248:AC248"/>
    <mergeCell ref="AD248:AE248"/>
    <mergeCell ref="AF248:AG248"/>
    <mergeCell ref="AH248:AI248"/>
    <mergeCell ref="AJ248:AK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R249:S249"/>
    <mergeCell ref="T249:U249"/>
    <mergeCell ref="V249:W249"/>
    <mergeCell ref="X249:Y249"/>
    <mergeCell ref="Z249:AA249"/>
    <mergeCell ref="AB249:AC249"/>
    <mergeCell ref="AD249:AE249"/>
    <mergeCell ref="AF249:AG249"/>
    <mergeCell ref="AH249:AI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R250:S250"/>
    <mergeCell ref="T250:U250"/>
    <mergeCell ref="V250:W250"/>
    <mergeCell ref="X250:Y250"/>
    <mergeCell ref="Z250:AA250"/>
    <mergeCell ref="AB250:AC250"/>
    <mergeCell ref="AD250:AE250"/>
    <mergeCell ref="AF250:AG250"/>
    <mergeCell ref="AH250:AI250"/>
    <mergeCell ref="D251:E251"/>
    <mergeCell ref="F251:G251"/>
    <mergeCell ref="H251:I251"/>
    <mergeCell ref="J251:K251"/>
    <mergeCell ref="L251:M251"/>
    <mergeCell ref="N251:O251"/>
    <mergeCell ref="P251:Q251"/>
    <mergeCell ref="R251:S251"/>
    <mergeCell ref="T251:U251"/>
    <mergeCell ref="V251:W251"/>
    <mergeCell ref="X251:Y251"/>
    <mergeCell ref="Z251:AA251"/>
    <mergeCell ref="AB251:AC251"/>
    <mergeCell ref="AD251:AE251"/>
    <mergeCell ref="AF251:AG251"/>
    <mergeCell ref="AH251:AI251"/>
    <mergeCell ref="AJ249:AK249"/>
    <mergeCell ref="AJ250:AK250"/>
    <mergeCell ref="L253:M253"/>
    <mergeCell ref="N253:O253"/>
    <mergeCell ref="P253:Q253"/>
    <mergeCell ref="R253:S253"/>
    <mergeCell ref="T253:U253"/>
    <mergeCell ref="V253:W253"/>
    <mergeCell ref="X253:Y253"/>
    <mergeCell ref="Z253:AA253"/>
    <mergeCell ref="AB253:AC253"/>
    <mergeCell ref="AD253:AE253"/>
    <mergeCell ref="AF253:AG253"/>
    <mergeCell ref="AH253:AI253"/>
    <mergeCell ref="AJ251:AK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R252:S252"/>
    <mergeCell ref="T252:U252"/>
    <mergeCell ref="V252:W252"/>
    <mergeCell ref="X252:Y252"/>
    <mergeCell ref="Z252:AA252"/>
    <mergeCell ref="AB252:AC252"/>
    <mergeCell ref="AD252:AE252"/>
    <mergeCell ref="AF252:AG252"/>
    <mergeCell ref="AH252:AI252"/>
    <mergeCell ref="AJ252:AK252"/>
    <mergeCell ref="B251:C251"/>
    <mergeCell ref="T255:U255"/>
    <mergeCell ref="V255:W255"/>
    <mergeCell ref="X255:Y255"/>
    <mergeCell ref="Z255:AA255"/>
    <mergeCell ref="AB255:AC255"/>
    <mergeCell ref="AD255:AE255"/>
    <mergeCell ref="AF255:AG255"/>
    <mergeCell ref="AH255:AI255"/>
    <mergeCell ref="AJ253:AK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R254:S254"/>
    <mergeCell ref="T254:U254"/>
    <mergeCell ref="V254:W254"/>
    <mergeCell ref="X254:Y254"/>
    <mergeCell ref="Z254:AA254"/>
    <mergeCell ref="AB254:AC254"/>
    <mergeCell ref="AD254:AE254"/>
    <mergeCell ref="AF254:AG254"/>
    <mergeCell ref="AH254:AI254"/>
    <mergeCell ref="AJ254:AK254"/>
    <mergeCell ref="B253:C253"/>
    <mergeCell ref="D253:E253"/>
    <mergeCell ref="F253:G253"/>
    <mergeCell ref="H253:I253"/>
    <mergeCell ref="J253:K253"/>
    <mergeCell ref="AB257:AC257"/>
    <mergeCell ref="AD257:AE257"/>
    <mergeCell ref="AF257:AG257"/>
    <mergeCell ref="AH257:AI257"/>
    <mergeCell ref="AJ255:AK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R256:S256"/>
    <mergeCell ref="T256:U256"/>
    <mergeCell ref="V256:W256"/>
    <mergeCell ref="X256:Y256"/>
    <mergeCell ref="Z256:AA256"/>
    <mergeCell ref="AB256:AC256"/>
    <mergeCell ref="AD256:AE256"/>
    <mergeCell ref="AF256:AG256"/>
    <mergeCell ref="AH256:AI256"/>
    <mergeCell ref="AJ256:AK256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R255:S255"/>
    <mergeCell ref="AJ257:AK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R258:S258"/>
    <mergeCell ref="T258:U258"/>
    <mergeCell ref="V258:W258"/>
    <mergeCell ref="X258:Y258"/>
    <mergeCell ref="Z258:AA258"/>
    <mergeCell ref="AB258:AC258"/>
    <mergeCell ref="AD258:AE258"/>
    <mergeCell ref="AF258:AG258"/>
    <mergeCell ref="AH258:AI258"/>
    <mergeCell ref="AJ258:AK258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R257:S257"/>
    <mergeCell ref="T257:U257"/>
    <mergeCell ref="V257:W257"/>
    <mergeCell ref="X257:Y257"/>
    <mergeCell ref="Z257:AA257"/>
    <mergeCell ref="AJ259:AK259"/>
    <mergeCell ref="N312:Y312"/>
    <mergeCell ref="N313:O313"/>
    <mergeCell ref="P313:Q313"/>
    <mergeCell ref="R313:S313"/>
    <mergeCell ref="T313:U313"/>
    <mergeCell ref="V313:W313"/>
    <mergeCell ref="X313:Y313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R259:S259"/>
    <mergeCell ref="T259:U259"/>
    <mergeCell ref="V259:W259"/>
    <mergeCell ref="X259:Y259"/>
    <mergeCell ref="Z259:AA259"/>
    <mergeCell ref="AB259:AC259"/>
    <mergeCell ref="AD259:AE259"/>
    <mergeCell ref="AF259:AG259"/>
    <mergeCell ref="AH259:AI259"/>
    <mergeCell ref="R295:S295"/>
    <mergeCell ref="T295:U295"/>
    <mergeCell ref="V295:W295"/>
    <mergeCell ref="X295:Y295"/>
    <mergeCell ref="D295:E295"/>
    <mergeCell ref="F295:G295"/>
    <mergeCell ref="H295:I29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D11E8-739E-471B-BEDB-BFC89F853017}">
  <sheetPr>
    <tabColor theme="8" tint="0.59999389629810485"/>
  </sheetPr>
  <dimension ref="A1:AQ147"/>
  <sheetViews>
    <sheetView showGridLines="0" zoomScale="70" zoomScaleNormal="70" workbookViewId="0">
      <selection activeCell="I1" sqref="I1:J1"/>
    </sheetView>
  </sheetViews>
  <sheetFormatPr baseColWidth="10" defaultColWidth="11.44140625" defaultRowHeight="14.4"/>
  <cols>
    <col min="1" max="1" width="24.109375" style="92" customWidth="1"/>
    <col min="2" max="16384" width="11.44140625" style="92"/>
  </cols>
  <sheetData>
    <row r="1" spans="1:43" s="123" customFormat="1" ht="46.5" customHeight="1">
      <c r="A1" s="122" t="s">
        <v>58</v>
      </c>
      <c r="G1" s="508" t="s">
        <v>56</v>
      </c>
      <c r="H1" s="508"/>
      <c r="I1" s="509">
        <v>46149</v>
      </c>
      <c r="J1" s="510"/>
      <c r="L1" s="411" t="s">
        <v>27</v>
      </c>
      <c r="M1" s="411"/>
      <c r="N1" s="411"/>
      <c r="O1" s="411"/>
      <c r="P1" s="411"/>
      <c r="Q1" s="411"/>
      <c r="R1" s="411"/>
      <c r="S1" s="411"/>
    </row>
    <row r="2" spans="1:43" s="123" customFormat="1" ht="36" customHeight="1" thickBot="1">
      <c r="A2" s="172" t="s">
        <v>59</v>
      </c>
      <c r="G2" s="173"/>
      <c r="H2" s="173"/>
      <c r="I2" s="174"/>
      <c r="J2" s="174"/>
      <c r="L2" s="175"/>
      <c r="M2" s="175"/>
      <c r="N2" s="175"/>
      <c r="O2" s="175"/>
      <c r="P2" s="175"/>
      <c r="Q2" s="175"/>
      <c r="R2" s="175"/>
      <c r="S2" s="175"/>
    </row>
    <row r="3" spans="1:43" s="176" customFormat="1" ht="15" customHeight="1" thickBot="1">
      <c r="A3" s="478" t="s">
        <v>23</v>
      </c>
      <c r="B3" s="468">
        <v>2021</v>
      </c>
      <c r="C3" s="468"/>
      <c r="D3" s="468"/>
      <c r="E3" s="468"/>
      <c r="F3" s="468"/>
      <c r="G3" s="468"/>
      <c r="H3" s="494">
        <v>2022</v>
      </c>
      <c r="I3" s="494"/>
      <c r="J3" s="494"/>
      <c r="K3" s="494"/>
      <c r="L3" s="494"/>
      <c r="M3" s="494"/>
      <c r="N3" s="468">
        <v>2023</v>
      </c>
      <c r="O3" s="468"/>
      <c r="P3" s="468"/>
      <c r="Q3" s="468"/>
      <c r="R3" s="468"/>
      <c r="S3" s="468"/>
      <c r="T3" s="494">
        <v>2024</v>
      </c>
      <c r="U3" s="494"/>
      <c r="V3" s="494"/>
      <c r="W3" s="494"/>
      <c r="X3" s="494"/>
      <c r="Y3" s="494"/>
      <c r="Z3" s="468">
        <v>2025</v>
      </c>
      <c r="AA3" s="468"/>
      <c r="AB3" s="468"/>
      <c r="AC3" s="468"/>
      <c r="AD3" s="468"/>
      <c r="AE3" s="468"/>
      <c r="AF3" s="415" t="s">
        <v>100</v>
      </c>
      <c r="AG3" s="415"/>
      <c r="AH3" s="415"/>
      <c r="AI3" s="415"/>
      <c r="AJ3" s="415"/>
      <c r="AK3" s="415"/>
      <c r="AL3" s="495">
        <v>2026</v>
      </c>
      <c r="AM3" s="495"/>
      <c r="AN3" s="495"/>
      <c r="AO3" s="495"/>
      <c r="AP3" s="495"/>
      <c r="AQ3" s="495"/>
    </row>
    <row r="4" spans="1:43" s="176" customFormat="1" ht="15.75" customHeight="1" thickBot="1">
      <c r="A4" s="478"/>
      <c r="B4" s="468"/>
      <c r="C4" s="468"/>
      <c r="D4" s="468"/>
      <c r="E4" s="468"/>
      <c r="F4" s="468"/>
      <c r="G4" s="468"/>
      <c r="H4" s="494"/>
      <c r="I4" s="494"/>
      <c r="J4" s="494"/>
      <c r="K4" s="494"/>
      <c r="L4" s="494"/>
      <c r="M4" s="494"/>
      <c r="N4" s="468"/>
      <c r="O4" s="468"/>
      <c r="P4" s="468"/>
      <c r="Q4" s="468"/>
      <c r="R4" s="468"/>
      <c r="S4" s="468"/>
      <c r="T4" s="494"/>
      <c r="U4" s="494"/>
      <c r="V4" s="494"/>
      <c r="W4" s="494"/>
      <c r="X4" s="494"/>
      <c r="Y4" s="494"/>
      <c r="Z4" s="468"/>
      <c r="AA4" s="468"/>
      <c r="AB4" s="468"/>
      <c r="AC4" s="468"/>
      <c r="AD4" s="468"/>
      <c r="AE4" s="468"/>
      <c r="AF4" s="415"/>
      <c r="AG4" s="415"/>
      <c r="AH4" s="415"/>
      <c r="AI4" s="415"/>
      <c r="AJ4" s="415"/>
      <c r="AK4" s="415"/>
      <c r="AL4" s="495"/>
      <c r="AM4" s="495"/>
      <c r="AN4" s="495"/>
      <c r="AO4" s="495"/>
      <c r="AP4" s="495"/>
      <c r="AQ4" s="495"/>
    </row>
    <row r="5" spans="1:43" s="131" customFormat="1" ht="15.75" customHeight="1" thickBot="1">
      <c r="A5" s="478"/>
      <c r="B5" s="469" t="s">
        <v>4</v>
      </c>
      <c r="C5" s="469"/>
      <c r="D5" s="469"/>
      <c r="E5" s="469" t="s">
        <v>5</v>
      </c>
      <c r="F5" s="469"/>
      <c r="G5" s="469"/>
      <c r="H5" s="469" t="s">
        <v>4</v>
      </c>
      <c r="I5" s="469"/>
      <c r="J5" s="469"/>
      <c r="K5" s="469" t="s">
        <v>5</v>
      </c>
      <c r="L5" s="469"/>
      <c r="M5" s="469"/>
      <c r="N5" s="469" t="s">
        <v>4</v>
      </c>
      <c r="O5" s="469"/>
      <c r="P5" s="469"/>
      <c r="Q5" s="469" t="s">
        <v>5</v>
      </c>
      <c r="R5" s="469"/>
      <c r="S5" s="469"/>
      <c r="T5" s="469" t="s">
        <v>4</v>
      </c>
      <c r="U5" s="469"/>
      <c r="V5" s="469"/>
      <c r="W5" s="469" t="s">
        <v>5</v>
      </c>
      <c r="X5" s="469"/>
      <c r="Y5" s="469"/>
      <c r="Z5" s="469" t="s">
        <v>4</v>
      </c>
      <c r="AA5" s="469"/>
      <c r="AB5" s="469"/>
      <c r="AC5" s="469" t="s">
        <v>5</v>
      </c>
      <c r="AD5" s="469"/>
      <c r="AE5" s="469"/>
      <c r="AF5" s="416" t="s">
        <v>4</v>
      </c>
      <c r="AG5" s="416"/>
      <c r="AH5" s="416"/>
      <c r="AI5" s="416" t="s">
        <v>5</v>
      </c>
      <c r="AJ5" s="416"/>
      <c r="AK5" s="416"/>
      <c r="AL5" s="501" t="s">
        <v>4</v>
      </c>
      <c r="AM5" s="501"/>
      <c r="AN5" s="501"/>
      <c r="AO5" s="501" t="s">
        <v>5</v>
      </c>
      <c r="AP5" s="501"/>
      <c r="AQ5" s="501"/>
    </row>
    <row r="6" spans="1:43" s="131" customFormat="1" ht="15" customHeight="1">
      <c r="A6" s="299" t="s">
        <v>43</v>
      </c>
      <c r="B6" s="470">
        <v>2457326</v>
      </c>
      <c r="C6" s="470"/>
      <c r="D6" s="470"/>
      <c r="E6" s="470">
        <v>3986001</v>
      </c>
      <c r="F6" s="470"/>
      <c r="G6" s="470"/>
      <c r="H6" s="470">
        <v>2369580</v>
      </c>
      <c r="I6" s="470"/>
      <c r="J6" s="470"/>
      <c r="K6" s="470">
        <v>3973304</v>
      </c>
      <c r="L6" s="470"/>
      <c r="M6" s="470"/>
      <c r="N6" s="470">
        <v>2360017</v>
      </c>
      <c r="O6" s="470"/>
      <c r="P6" s="470"/>
      <c r="Q6" s="470">
        <v>4005244</v>
      </c>
      <c r="R6" s="470"/>
      <c r="S6" s="470"/>
      <c r="T6" s="470">
        <v>2405255</v>
      </c>
      <c r="U6" s="470"/>
      <c r="V6" s="470"/>
      <c r="W6" s="470">
        <v>4102855</v>
      </c>
      <c r="X6" s="470"/>
      <c r="Y6" s="470"/>
      <c r="Z6" s="470">
        <v>2154453</v>
      </c>
      <c r="AA6" s="470"/>
      <c r="AB6" s="470"/>
      <c r="AC6" s="470">
        <v>3763993</v>
      </c>
      <c r="AD6" s="470"/>
      <c r="AE6" s="470"/>
      <c r="AF6" s="511">
        <f>AVERAGE(B6,H6,N6,T6,Z6)</f>
        <v>2349326.2000000002</v>
      </c>
      <c r="AG6" s="511"/>
      <c r="AH6" s="511"/>
      <c r="AI6" s="511">
        <f>AVERAGE(E6,K6,Q6,W6,AC6)</f>
        <v>3966279.4</v>
      </c>
      <c r="AJ6" s="511"/>
      <c r="AK6" s="511"/>
      <c r="AL6" s="502">
        <v>2218583</v>
      </c>
      <c r="AM6" s="503"/>
      <c r="AN6" s="504"/>
      <c r="AO6" s="502">
        <v>3956350</v>
      </c>
      <c r="AP6" s="503"/>
      <c r="AQ6" s="504"/>
    </row>
    <row r="7" spans="1:43" s="131" customFormat="1" ht="15" customHeight="1">
      <c r="A7" s="303" t="s">
        <v>44</v>
      </c>
      <c r="B7" s="471">
        <v>3931943</v>
      </c>
      <c r="C7" s="471"/>
      <c r="D7" s="471"/>
      <c r="E7" s="471">
        <v>6381968</v>
      </c>
      <c r="F7" s="471"/>
      <c r="G7" s="471"/>
      <c r="H7" s="471">
        <v>3937127</v>
      </c>
      <c r="I7" s="471"/>
      <c r="J7" s="471"/>
      <c r="K7" s="471">
        <v>6423120</v>
      </c>
      <c r="L7" s="471"/>
      <c r="M7" s="471"/>
      <c r="N7" s="471">
        <v>3755263</v>
      </c>
      <c r="O7" s="471"/>
      <c r="P7" s="471"/>
      <c r="Q7" s="471">
        <v>6376604</v>
      </c>
      <c r="R7" s="471"/>
      <c r="S7" s="471"/>
      <c r="T7" s="471">
        <v>4006683</v>
      </c>
      <c r="U7" s="471"/>
      <c r="V7" s="471"/>
      <c r="W7" s="471">
        <v>6922983</v>
      </c>
      <c r="X7" s="471"/>
      <c r="Y7" s="471"/>
      <c r="Z7" s="471">
        <v>3645266</v>
      </c>
      <c r="AA7" s="471"/>
      <c r="AB7" s="471"/>
      <c r="AC7" s="471">
        <v>6406663</v>
      </c>
      <c r="AD7" s="471"/>
      <c r="AE7" s="471"/>
      <c r="AF7" s="512">
        <f t="shared" ref="AF7" si="0">AVERAGE(B7,H7,N7,T7,Z7)</f>
        <v>3855256.4</v>
      </c>
      <c r="AG7" s="512"/>
      <c r="AH7" s="512"/>
      <c r="AI7" s="512">
        <f t="shared" ref="AI7" si="1">AVERAGE(E7,K7,Q7,W7,AC7)</f>
        <v>6502267.5999999996</v>
      </c>
      <c r="AJ7" s="512"/>
      <c r="AK7" s="512"/>
      <c r="AL7" s="505">
        <v>3965296</v>
      </c>
      <c r="AM7" s="506"/>
      <c r="AN7" s="507"/>
      <c r="AO7" s="505">
        <v>6981574</v>
      </c>
      <c r="AP7" s="506"/>
      <c r="AQ7" s="507"/>
    </row>
    <row r="8" spans="1:43" s="131" customFormat="1" ht="15" customHeight="1">
      <c r="A8" s="300" t="s">
        <v>45</v>
      </c>
      <c r="B8" s="470">
        <v>5994832</v>
      </c>
      <c r="C8" s="470"/>
      <c r="D8" s="470"/>
      <c r="E8" s="470">
        <v>10439480</v>
      </c>
      <c r="F8" s="470"/>
      <c r="G8" s="470"/>
      <c r="H8" s="470">
        <v>6181932</v>
      </c>
      <c r="I8" s="470"/>
      <c r="J8" s="470"/>
      <c r="K8" s="470">
        <v>10909915</v>
      </c>
      <c r="L8" s="470"/>
      <c r="M8" s="470"/>
      <c r="N8" s="470">
        <v>5919415</v>
      </c>
      <c r="O8" s="470"/>
      <c r="P8" s="470"/>
      <c r="Q8" s="470">
        <v>10730535</v>
      </c>
      <c r="R8" s="470"/>
      <c r="S8" s="470"/>
      <c r="T8" s="470">
        <v>5926552</v>
      </c>
      <c r="U8" s="470"/>
      <c r="V8" s="470"/>
      <c r="W8" s="470">
        <v>11032739</v>
      </c>
      <c r="X8" s="470"/>
      <c r="Y8" s="470"/>
      <c r="Z8" s="470">
        <v>5788310</v>
      </c>
      <c r="AA8" s="470"/>
      <c r="AB8" s="470"/>
      <c r="AC8" s="470">
        <v>10744067</v>
      </c>
      <c r="AD8" s="470"/>
      <c r="AE8" s="470"/>
      <c r="AF8" s="500">
        <f t="shared" ref="AF8:AF17" si="2">AVERAGE(B8,H8,N8,T8,Z8)</f>
        <v>5962208.2000000002</v>
      </c>
      <c r="AG8" s="500"/>
      <c r="AH8" s="500"/>
      <c r="AI8" s="500">
        <f t="shared" ref="AI8:AI17" si="3">AVERAGE(E8,K8,Q8,W8,AC8)</f>
        <v>10771347.199999999</v>
      </c>
      <c r="AJ8" s="500"/>
      <c r="AK8" s="500"/>
      <c r="AL8" s="517">
        <v>6107725</v>
      </c>
      <c r="AM8" s="518"/>
      <c r="AN8" s="519"/>
      <c r="AO8" s="517">
        <v>11719910</v>
      </c>
      <c r="AP8" s="518"/>
      <c r="AQ8" s="519"/>
    </row>
    <row r="9" spans="1:43" s="131" customFormat="1" ht="15" customHeight="1">
      <c r="A9" s="133" t="s">
        <v>46</v>
      </c>
      <c r="B9" s="471">
        <v>6408704</v>
      </c>
      <c r="C9" s="471"/>
      <c r="D9" s="471"/>
      <c r="E9" s="471">
        <v>11492335</v>
      </c>
      <c r="F9" s="471"/>
      <c r="G9" s="471"/>
      <c r="H9" s="471">
        <v>6468549</v>
      </c>
      <c r="I9" s="471"/>
      <c r="J9" s="471"/>
      <c r="K9" s="471">
        <v>11787467</v>
      </c>
      <c r="L9" s="471"/>
      <c r="M9" s="471"/>
      <c r="N9" s="471">
        <v>6354171</v>
      </c>
      <c r="O9" s="471"/>
      <c r="P9" s="471"/>
      <c r="Q9" s="471">
        <v>11855343</v>
      </c>
      <c r="R9" s="471"/>
      <c r="S9" s="471"/>
      <c r="T9" s="471">
        <v>6307129</v>
      </c>
      <c r="U9" s="471"/>
      <c r="V9" s="471"/>
      <c r="W9" s="471">
        <v>12001913</v>
      </c>
      <c r="X9" s="471"/>
      <c r="Y9" s="471"/>
      <c r="Z9" s="471">
        <v>6140476</v>
      </c>
      <c r="AA9" s="471"/>
      <c r="AB9" s="471"/>
      <c r="AC9" s="471">
        <v>11838574</v>
      </c>
      <c r="AD9" s="471"/>
      <c r="AE9" s="471"/>
      <c r="AF9" s="498">
        <f t="shared" si="2"/>
        <v>6335805.7999999998</v>
      </c>
      <c r="AG9" s="498"/>
      <c r="AH9" s="498"/>
      <c r="AI9" s="498">
        <f t="shared" si="3"/>
        <v>11795126.4</v>
      </c>
      <c r="AJ9" s="498"/>
      <c r="AK9" s="498"/>
      <c r="AL9" s="505" t="s">
        <v>153</v>
      </c>
      <c r="AM9" s="513"/>
      <c r="AN9" s="507"/>
      <c r="AO9" s="505"/>
      <c r="AP9" s="513"/>
      <c r="AQ9" s="507"/>
    </row>
    <row r="10" spans="1:43" s="131" customFormat="1" ht="15" customHeight="1">
      <c r="A10" s="132" t="s">
        <v>47</v>
      </c>
      <c r="B10" s="470">
        <v>6710336</v>
      </c>
      <c r="C10" s="470"/>
      <c r="D10" s="470"/>
      <c r="E10" s="470">
        <v>11993000</v>
      </c>
      <c r="F10" s="470"/>
      <c r="G10" s="470"/>
      <c r="H10" s="470">
        <v>6686999</v>
      </c>
      <c r="I10" s="470"/>
      <c r="J10" s="470"/>
      <c r="K10" s="470">
        <v>12281382</v>
      </c>
      <c r="L10" s="470"/>
      <c r="M10" s="470"/>
      <c r="N10" s="470">
        <v>6590808</v>
      </c>
      <c r="O10" s="470"/>
      <c r="P10" s="470"/>
      <c r="Q10" s="470">
        <v>12385736</v>
      </c>
      <c r="R10" s="470"/>
      <c r="S10" s="470"/>
      <c r="T10" s="470">
        <v>6398935</v>
      </c>
      <c r="U10" s="470"/>
      <c r="V10" s="470"/>
      <c r="W10" s="470">
        <v>12252601</v>
      </c>
      <c r="X10" s="470"/>
      <c r="Y10" s="470"/>
      <c r="Z10" s="470">
        <v>6397548</v>
      </c>
      <c r="AA10" s="470"/>
      <c r="AB10" s="470"/>
      <c r="AC10" s="470">
        <v>12328275</v>
      </c>
      <c r="AD10" s="470"/>
      <c r="AE10" s="470"/>
      <c r="AF10" s="500">
        <f t="shared" si="2"/>
        <v>6556925.2000000002</v>
      </c>
      <c r="AG10" s="500"/>
      <c r="AH10" s="500"/>
      <c r="AI10" s="500">
        <f t="shared" si="3"/>
        <v>12248198.800000001</v>
      </c>
      <c r="AJ10" s="500"/>
      <c r="AK10" s="500"/>
      <c r="AL10" s="514" t="s">
        <v>153</v>
      </c>
      <c r="AM10" s="515"/>
      <c r="AN10" s="516"/>
      <c r="AO10" s="514"/>
      <c r="AP10" s="515"/>
      <c r="AQ10" s="516"/>
    </row>
    <row r="11" spans="1:43" s="131" customFormat="1" ht="15" customHeight="1">
      <c r="A11" s="133" t="s">
        <v>48</v>
      </c>
      <c r="B11" s="471">
        <v>6274540</v>
      </c>
      <c r="C11" s="471"/>
      <c r="D11" s="471"/>
      <c r="E11" s="471">
        <v>11169769</v>
      </c>
      <c r="F11" s="471"/>
      <c r="G11" s="471"/>
      <c r="H11" s="471">
        <v>6223624</v>
      </c>
      <c r="I11" s="471"/>
      <c r="J11" s="471"/>
      <c r="K11" s="471">
        <v>11365919</v>
      </c>
      <c r="L11" s="471"/>
      <c r="M11" s="471"/>
      <c r="N11" s="471">
        <v>6252341</v>
      </c>
      <c r="O11" s="471"/>
      <c r="P11" s="471"/>
      <c r="Q11" s="471">
        <v>11549404</v>
      </c>
      <c r="R11" s="471"/>
      <c r="S11" s="471"/>
      <c r="T11" s="471">
        <v>6048160</v>
      </c>
      <c r="U11" s="471"/>
      <c r="V11" s="471"/>
      <c r="W11" s="471">
        <v>11459401</v>
      </c>
      <c r="X11" s="471"/>
      <c r="Y11" s="471"/>
      <c r="Z11" s="471">
        <v>5947804</v>
      </c>
      <c r="AA11" s="471"/>
      <c r="AB11" s="471"/>
      <c r="AC11" s="471">
        <v>11484553</v>
      </c>
      <c r="AD11" s="471"/>
      <c r="AE11" s="471"/>
      <c r="AF11" s="498">
        <f t="shared" si="2"/>
        <v>6149293.7999999998</v>
      </c>
      <c r="AG11" s="498"/>
      <c r="AH11" s="498"/>
      <c r="AI11" s="498">
        <f t="shared" si="3"/>
        <v>11405809.199999999</v>
      </c>
      <c r="AJ11" s="498"/>
      <c r="AK11" s="498"/>
      <c r="AL11" s="505" t="s">
        <v>153</v>
      </c>
      <c r="AM11" s="513"/>
      <c r="AN11" s="507"/>
      <c r="AO11" s="505"/>
      <c r="AP11" s="513"/>
      <c r="AQ11" s="507"/>
    </row>
    <row r="12" spans="1:43" s="131" customFormat="1" ht="15" customHeight="1">
      <c r="A12" s="132" t="s">
        <v>49</v>
      </c>
      <c r="B12" s="470">
        <v>6222178</v>
      </c>
      <c r="C12" s="470"/>
      <c r="D12" s="470"/>
      <c r="E12" s="470">
        <v>10853102</v>
      </c>
      <c r="F12" s="470"/>
      <c r="G12" s="470"/>
      <c r="H12" s="470">
        <v>6064048</v>
      </c>
      <c r="I12" s="470"/>
      <c r="J12" s="470"/>
      <c r="K12" s="470">
        <v>10906796</v>
      </c>
      <c r="L12" s="470"/>
      <c r="M12" s="470"/>
      <c r="N12" s="470">
        <v>6124230</v>
      </c>
      <c r="O12" s="470"/>
      <c r="P12" s="470"/>
      <c r="Q12" s="470">
        <v>11040353</v>
      </c>
      <c r="R12" s="470"/>
      <c r="S12" s="470"/>
      <c r="T12" s="470">
        <v>5920669</v>
      </c>
      <c r="U12" s="470"/>
      <c r="V12" s="470"/>
      <c r="W12" s="470">
        <v>11006193</v>
      </c>
      <c r="X12" s="470"/>
      <c r="Y12" s="470"/>
      <c r="Z12" s="470">
        <v>5729192</v>
      </c>
      <c r="AA12" s="470"/>
      <c r="AB12" s="470"/>
      <c r="AC12" s="470">
        <v>10957178</v>
      </c>
      <c r="AD12" s="470"/>
      <c r="AE12" s="470"/>
      <c r="AF12" s="500">
        <f t="shared" si="2"/>
        <v>6012063.4000000004</v>
      </c>
      <c r="AG12" s="500"/>
      <c r="AH12" s="500"/>
      <c r="AI12" s="500">
        <f t="shared" si="3"/>
        <v>10952724.4</v>
      </c>
      <c r="AJ12" s="500"/>
      <c r="AK12" s="500"/>
      <c r="AL12" s="514" t="s">
        <v>153</v>
      </c>
      <c r="AM12" s="515"/>
      <c r="AN12" s="516"/>
      <c r="AO12" s="514"/>
      <c r="AP12" s="515"/>
      <c r="AQ12" s="516"/>
    </row>
    <row r="13" spans="1:43" s="131" customFormat="1" ht="15" customHeight="1">
      <c r="A13" s="133" t="s">
        <v>50</v>
      </c>
      <c r="B13" s="471">
        <v>5753127</v>
      </c>
      <c r="C13" s="471"/>
      <c r="D13" s="471"/>
      <c r="E13" s="471">
        <v>9969369</v>
      </c>
      <c r="F13" s="471"/>
      <c r="G13" s="471"/>
      <c r="H13" s="471">
        <v>5657149</v>
      </c>
      <c r="I13" s="471"/>
      <c r="J13" s="471"/>
      <c r="K13" s="471">
        <v>10145474</v>
      </c>
      <c r="L13" s="471"/>
      <c r="M13" s="471"/>
      <c r="N13" s="471">
        <v>5479793</v>
      </c>
      <c r="O13" s="471"/>
      <c r="P13" s="471"/>
      <c r="Q13" s="471">
        <v>9915709</v>
      </c>
      <c r="R13" s="471"/>
      <c r="S13" s="471"/>
      <c r="T13" s="471">
        <v>5302483</v>
      </c>
      <c r="U13" s="471"/>
      <c r="V13" s="471"/>
      <c r="W13" s="471">
        <v>9893564</v>
      </c>
      <c r="X13" s="471"/>
      <c r="Y13" s="471"/>
      <c r="Z13" s="471">
        <v>5469782</v>
      </c>
      <c r="AA13" s="471"/>
      <c r="AB13" s="471"/>
      <c r="AC13" s="471">
        <v>10293284</v>
      </c>
      <c r="AD13" s="471"/>
      <c r="AE13" s="471"/>
      <c r="AF13" s="498">
        <f t="shared" si="2"/>
        <v>5532466.7999999998</v>
      </c>
      <c r="AG13" s="498"/>
      <c r="AH13" s="498"/>
      <c r="AI13" s="498">
        <f t="shared" si="3"/>
        <v>10043480</v>
      </c>
      <c r="AJ13" s="498"/>
      <c r="AK13" s="498"/>
      <c r="AL13" s="505" t="s">
        <v>153</v>
      </c>
      <c r="AM13" s="513"/>
      <c r="AN13" s="507"/>
      <c r="AO13" s="505"/>
      <c r="AP13" s="513"/>
      <c r="AQ13" s="507"/>
    </row>
    <row r="14" spans="1:43" s="131" customFormat="1" ht="15" customHeight="1">
      <c r="A14" s="132" t="s">
        <v>51</v>
      </c>
      <c r="B14" s="470">
        <v>5246288</v>
      </c>
      <c r="C14" s="470"/>
      <c r="D14" s="470"/>
      <c r="E14" s="470">
        <v>9235397</v>
      </c>
      <c r="F14" s="470"/>
      <c r="G14" s="470"/>
      <c r="H14" s="470">
        <v>4999253</v>
      </c>
      <c r="I14" s="470"/>
      <c r="J14" s="470"/>
      <c r="K14" s="470">
        <v>9076527</v>
      </c>
      <c r="L14" s="470"/>
      <c r="M14" s="470"/>
      <c r="N14" s="470">
        <v>5000386</v>
      </c>
      <c r="O14" s="470"/>
      <c r="P14" s="470"/>
      <c r="Q14" s="470">
        <v>9180354</v>
      </c>
      <c r="R14" s="470"/>
      <c r="S14" s="470"/>
      <c r="T14" s="470">
        <v>4790163</v>
      </c>
      <c r="U14" s="470"/>
      <c r="V14" s="470"/>
      <c r="W14" s="470">
        <v>9019267</v>
      </c>
      <c r="X14" s="470"/>
      <c r="Y14" s="470"/>
      <c r="Z14" s="470">
        <v>4870293</v>
      </c>
      <c r="AA14" s="470"/>
      <c r="AB14" s="470"/>
      <c r="AC14" s="470">
        <v>9348699</v>
      </c>
      <c r="AD14" s="470"/>
      <c r="AE14" s="470"/>
      <c r="AF14" s="500">
        <f t="shared" si="2"/>
        <v>4981276.5999999996</v>
      </c>
      <c r="AG14" s="500"/>
      <c r="AH14" s="500"/>
      <c r="AI14" s="500">
        <f t="shared" si="3"/>
        <v>9172048.8000000007</v>
      </c>
      <c r="AJ14" s="500"/>
      <c r="AK14" s="500"/>
      <c r="AL14" s="514" t="s">
        <v>153</v>
      </c>
      <c r="AM14" s="515"/>
      <c r="AN14" s="516"/>
      <c r="AO14" s="514"/>
      <c r="AP14" s="515"/>
      <c r="AQ14" s="516"/>
    </row>
    <row r="15" spans="1:43" s="131" customFormat="1" ht="15" customHeight="1">
      <c r="A15" s="133" t="s">
        <v>52</v>
      </c>
      <c r="B15" s="471">
        <v>4843455</v>
      </c>
      <c r="C15" s="471"/>
      <c r="D15" s="471"/>
      <c r="E15" s="471">
        <v>8617714</v>
      </c>
      <c r="F15" s="471"/>
      <c r="G15" s="471"/>
      <c r="H15" s="471">
        <v>4750390</v>
      </c>
      <c r="I15" s="471"/>
      <c r="J15" s="471"/>
      <c r="K15" s="471">
        <v>8742872</v>
      </c>
      <c r="L15" s="471"/>
      <c r="M15" s="471"/>
      <c r="N15" s="471">
        <v>4780082</v>
      </c>
      <c r="O15" s="471"/>
      <c r="P15" s="471"/>
      <c r="Q15" s="471">
        <v>8760972</v>
      </c>
      <c r="R15" s="471"/>
      <c r="S15" s="471"/>
      <c r="T15" s="471">
        <v>4445385</v>
      </c>
      <c r="U15" s="471"/>
      <c r="V15" s="471"/>
      <c r="W15" s="471">
        <v>8462846</v>
      </c>
      <c r="X15" s="471"/>
      <c r="Y15" s="471"/>
      <c r="Z15" s="471">
        <v>4508099</v>
      </c>
      <c r="AA15" s="471"/>
      <c r="AB15" s="471"/>
      <c r="AC15" s="471">
        <v>8793181</v>
      </c>
      <c r="AD15" s="471"/>
      <c r="AE15" s="471"/>
      <c r="AF15" s="498">
        <f t="shared" si="2"/>
        <v>4665482.2</v>
      </c>
      <c r="AG15" s="498"/>
      <c r="AH15" s="498"/>
      <c r="AI15" s="498">
        <f t="shared" si="3"/>
        <v>8675517</v>
      </c>
      <c r="AJ15" s="498"/>
      <c r="AK15" s="498"/>
      <c r="AL15" s="505" t="s">
        <v>153</v>
      </c>
      <c r="AM15" s="513"/>
      <c r="AN15" s="507"/>
      <c r="AO15" s="505"/>
      <c r="AP15" s="513"/>
      <c r="AQ15" s="507"/>
    </row>
    <row r="16" spans="1:43" s="131" customFormat="1" ht="15" customHeight="1">
      <c r="A16" s="138" t="s">
        <v>53</v>
      </c>
      <c r="B16" s="470">
        <v>3597023</v>
      </c>
      <c r="C16" s="470"/>
      <c r="D16" s="470"/>
      <c r="E16" s="470">
        <v>6400843</v>
      </c>
      <c r="F16" s="470"/>
      <c r="G16" s="470"/>
      <c r="H16" s="470">
        <v>3641586</v>
      </c>
      <c r="I16" s="470"/>
      <c r="J16" s="470"/>
      <c r="K16" s="470">
        <v>6785441</v>
      </c>
      <c r="L16" s="470"/>
      <c r="M16" s="470"/>
      <c r="N16" s="470">
        <v>3610278</v>
      </c>
      <c r="O16" s="470"/>
      <c r="P16" s="470"/>
      <c r="Q16" s="470">
        <v>6589203</v>
      </c>
      <c r="R16" s="470"/>
      <c r="S16" s="470"/>
      <c r="T16" s="470">
        <v>3306638</v>
      </c>
      <c r="U16" s="470"/>
      <c r="V16" s="470"/>
      <c r="W16" s="470">
        <v>6285639</v>
      </c>
      <c r="X16" s="470"/>
      <c r="Y16" s="470"/>
      <c r="Z16" s="470">
        <v>3412802</v>
      </c>
      <c r="AA16" s="470"/>
      <c r="AB16" s="470"/>
      <c r="AC16" s="470">
        <v>6674656</v>
      </c>
      <c r="AD16" s="470"/>
      <c r="AE16" s="470"/>
      <c r="AF16" s="499">
        <f t="shared" si="2"/>
        <v>3513665.4</v>
      </c>
      <c r="AG16" s="499"/>
      <c r="AH16" s="499"/>
      <c r="AI16" s="499">
        <f t="shared" si="3"/>
        <v>6547156.4000000004</v>
      </c>
      <c r="AJ16" s="499"/>
      <c r="AK16" s="499"/>
      <c r="AL16" s="514" t="s">
        <v>153</v>
      </c>
      <c r="AM16" s="515"/>
      <c r="AN16" s="516"/>
      <c r="AO16" s="514"/>
      <c r="AP16" s="515"/>
      <c r="AQ16" s="516"/>
    </row>
    <row r="17" spans="1:43" s="131" customFormat="1" ht="17.399999999999999" thickBot="1">
      <c r="A17" s="133" t="s">
        <v>54</v>
      </c>
      <c r="B17" s="471">
        <v>2460645</v>
      </c>
      <c r="C17" s="471"/>
      <c r="D17" s="471"/>
      <c r="E17" s="471">
        <v>4324922</v>
      </c>
      <c r="F17" s="471"/>
      <c r="G17" s="471"/>
      <c r="H17" s="471">
        <v>2498573</v>
      </c>
      <c r="I17" s="471"/>
      <c r="J17" s="471"/>
      <c r="K17" s="471">
        <v>4459334</v>
      </c>
      <c r="L17" s="471"/>
      <c r="M17" s="471"/>
      <c r="N17" s="471">
        <v>2544969</v>
      </c>
      <c r="O17" s="471"/>
      <c r="P17" s="471"/>
      <c r="Q17" s="471">
        <v>4555319</v>
      </c>
      <c r="R17" s="471"/>
      <c r="S17" s="471"/>
      <c r="T17" s="471">
        <v>2234130</v>
      </c>
      <c r="U17" s="471"/>
      <c r="V17" s="471"/>
      <c r="W17" s="471">
        <v>4105423</v>
      </c>
      <c r="X17" s="471"/>
      <c r="Y17" s="471"/>
      <c r="Z17" s="471">
        <v>2287774</v>
      </c>
      <c r="AA17" s="471"/>
      <c r="AB17" s="471"/>
      <c r="AC17" s="471">
        <v>4372799</v>
      </c>
      <c r="AD17" s="471"/>
      <c r="AE17" s="471"/>
      <c r="AF17" s="498">
        <f t="shared" si="2"/>
        <v>2405218.2000000002</v>
      </c>
      <c r="AG17" s="498"/>
      <c r="AH17" s="498"/>
      <c r="AI17" s="498">
        <f t="shared" si="3"/>
        <v>4363559.4000000004</v>
      </c>
      <c r="AJ17" s="498"/>
      <c r="AK17" s="498"/>
      <c r="AL17" s="520" t="s">
        <v>153</v>
      </c>
      <c r="AM17" s="521"/>
      <c r="AN17" s="522"/>
      <c r="AO17" s="520"/>
      <c r="AP17" s="521"/>
      <c r="AQ17" s="522"/>
    </row>
    <row r="18" spans="1:43" s="131" customFormat="1" ht="15" customHeight="1" thickBot="1">
      <c r="A18" s="177" t="s">
        <v>22</v>
      </c>
      <c r="B18" s="496">
        <v>59900397</v>
      </c>
      <c r="C18" s="496"/>
      <c r="D18" s="496"/>
      <c r="E18" s="496">
        <v>104863900</v>
      </c>
      <c r="F18" s="496"/>
      <c r="G18" s="496"/>
      <c r="H18" s="496">
        <v>59478810</v>
      </c>
      <c r="I18" s="496"/>
      <c r="J18" s="496"/>
      <c r="K18" s="496">
        <v>106857551</v>
      </c>
      <c r="L18" s="496"/>
      <c r="M18" s="496"/>
      <c r="N18" s="496">
        <v>58771753</v>
      </c>
      <c r="O18" s="496"/>
      <c r="P18" s="496"/>
      <c r="Q18" s="496">
        <v>106944776</v>
      </c>
      <c r="R18" s="496"/>
      <c r="S18" s="496"/>
      <c r="T18" s="496">
        <v>57092182</v>
      </c>
      <c r="U18" s="496"/>
      <c r="V18" s="496"/>
      <c r="W18" s="496">
        <v>106545424</v>
      </c>
      <c r="X18" s="496"/>
      <c r="Y18" s="496"/>
      <c r="Z18" s="496">
        <v>56351799</v>
      </c>
      <c r="AA18" s="496"/>
      <c r="AB18" s="496"/>
      <c r="AC18" s="496">
        <v>107005922</v>
      </c>
      <c r="AD18" s="496"/>
      <c r="AE18" s="496"/>
      <c r="AF18" s="497">
        <f>SUM(AF6:AH17)</f>
        <v>58318988.200000003</v>
      </c>
      <c r="AG18" s="497"/>
      <c r="AH18" s="497"/>
      <c r="AI18" s="497">
        <f>SUM(AI6:AK17)</f>
        <v>106443514.60000002</v>
      </c>
      <c r="AJ18" s="497"/>
      <c r="AK18" s="497"/>
      <c r="AL18" s="523">
        <v>12291604</v>
      </c>
      <c r="AM18" s="524"/>
      <c r="AN18" s="525"/>
      <c r="AO18" s="523">
        <v>22657834</v>
      </c>
      <c r="AP18" s="524"/>
      <c r="AQ18" s="525"/>
    </row>
    <row r="19" spans="1:43" s="131" customFormat="1" ht="17.399999999999999" thickBot="1">
      <c r="A19" s="136"/>
      <c r="B19" s="135"/>
      <c r="C19" s="136"/>
      <c r="D19" s="178"/>
      <c r="E19" s="135"/>
      <c r="F19" s="136"/>
      <c r="G19" s="178"/>
      <c r="H19" s="135"/>
      <c r="I19" s="136"/>
      <c r="J19" s="178"/>
      <c r="K19" s="135"/>
      <c r="L19" s="136"/>
      <c r="M19" s="178"/>
      <c r="N19" s="135"/>
      <c r="O19" s="136"/>
      <c r="P19" s="178"/>
      <c r="Q19" s="135"/>
      <c r="R19" s="136"/>
      <c r="S19" s="178"/>
      <c r="T19" s="135"/>
      <c r="U19" s="136"/>
      <c r="V19" s="178"/>
      <c r="W19" s="135"/>
      <c r="X19" s="136"/>
      <c r="Y19" s="178"/>
      <c r="Z19" s="135"/>
      <c r="AA19" s="136"/>
      <c r="AB19" s="178"/>
      <c r="AC19" s="135"/>
      <c r="AD19" s="136"/>
      <c r="AE19" s="178"/>
      <c r="AF19" s="135"/>
      <c r="AG19" s="136"/>
      <c r="AH19" s="178"/>
      <c r="AI19" s="135"/>
      <c r="AJ19" s="136"/>
      <c r="AK19" s="178"/>
      <c r="AL19" s="129"/>
      <c r="AM19" s="129"/>
      <c r="AN19" s="129"/>
    </row>
    <row r="20" spans="1:43" s="131" customFormat="1" ht="53.25" customHeight="1" thickBot="1">
      <c r="A20" s="179" t="s">
        <v>98</v>
      </c>
      <c r="B20" s="549" t="s">
        <v>4</v>
      </c>
      <c r="C20" s="550"/>
      <c r="D20" s="549" t="s">
        <v>5</v>
      </c>
      <c r="E20" s="550"/>
      <c r="G20" s="136"/>
      <c r="H20" s="178"/>
      <c r="I20" s="135"/>
      <c r="J20" s="136"/>
      <c r="K20" s="178"/>
      <c r="L20" s="135"/>
      <c r="M20" s="136"/>
      <c r="N20" s="178"/>
      <c r="O20" s="135"/>
      <c r="P20" s="136"/>
      <c r="Q20" s="178"/>
      <c r="R20" s="135"/>
      <c r="S20" s="136"/>
      <c r="T20" s="178"/>
      <c r="U20" s="135"/>
      <c r="V20" s="136"/>
      <c r="W20" s="178"/>
      <c r="X20" s="135"/>
      <c r="Y20" s="136"/>
      <c r="Z20" s="178"/>
      <c r="AA20" s="135"/>
      <c r="AB20" s="136"/>
      <c r="AC20" s="178"/>
      <c r="AD20" s="135"/>
      <c r="AE20" s="136"/>
      <c r="AF20" s="178"/>
      <c r="AG20" s="135"/>
      <c r="AH20" s="136"/>
      <c r="AI20" s="178"/>
      <c r="AJ20" s="129"/>
      <c r="AK20" s="129"/>
      <c r="AL20" s="129"/>
    </row>
    <row r="21" spans="1:43" s="131" customFormat="1" ht="16.8">
      <c r="A21" s="132" t="s">
        <v>43</v>
      </c>
      <c r="B21" s="420">
        <f>IF(OR(AL6=""),"",((AL6-Z6)/Z6))</f>
        <v>2.9766256214454435E-2</v>
      </c>
      <c r="C21" s="421"/>
      <c r="D21" s="420">
        <f>IF(OR(AO6=""),"",((AO6-AC6)/AC6))</f>
        <v>5.1104505242172339E-2</v>
      </c>
      <c r="E21" s="421"/>
      <c r="G21" s="136"/>
      <c r="H21" s="178"/>
      <c r="I21" s="135"/>
      <c r="J21" s="136"/>
      <c r="R21" s="135"/>
      <c r="S21" s="136"/>
      <c r="T21" s="178"/>
      <c r="U21" s="135"/>
      <c r="V21" s="136"/>
      <c r="W21" s="178"/>
      <c r="X21" s="135"/>
      <c r="Y21" s="136"/>
      <c r="Z21" s="178"/>
      <c r="AA21" s="135"/>
      <c r="AB21" s="136"/>
      <c r="AC21" s="178"/>
      <c r="AD21" s="135"/>
      <c r="AE21" s="136"/>
      <c r="AF21" s="178"/>
      <c r="AG21" s="135"/>
      <c r="AH21" s="136"/>
      <c r="AI21" s="178"/>
      <c r="AJ21" s="129"/>
      <c r="AK21" s="129"/>
      <c r="AL21" s="129"/>
    </row>
    <row r="22" spans="1:43" s="131" customFormat="1" ht="16.8">
      <c r="A22" s="133" t="s">
        <v>44</v>
      </c>
      <c r="B22" s="422">
        <f>IF(OR(AL7=""),"",((AL7-Z7)/Z7))</f>
        <v>8.7793318786612548E-2</v>
      </c>
      <c r="C22" s="423"/>
      <c r="D22" s="422">
        <f>IF(OR(AO7=""),"",((AO7-AC7)/AC7))</f>
        <v>8.9736419724277677E-2</v>
      </c>
      <c r="E22" s="423"/>
      <c r="G22" s="136"/>
      <c r="H22" s="178"/>
      <c r="I22" s="135"/>
      <c r="J22" s="136"/>
      <c r="R22" s="135"/>
      <c r="S22" s="136"/>
      <c r="T22" s="178"/>
      <c r="U22" s="135"/>
      <c r="V22" s="136"/>
      <c r="W22" s="178"/>
      <c r="X22" s="135"/>
      <c r="Y22" s="136"/>
      <c r="Z22" s="178"/>
      <c r="AA22" s="135"/>
      <c r="AB22" s="136"/>
      <c r="AC22" s="178"/>
      <c r="AD22" s="135"/>
      <c r="AE22" s="136"/>
      <c r="AF22" s="178"/>
      <c r="AG22" s="135"/>
      <c r="AH22" s="136"/>
      <c r="AI22" s="178"/>
      <c r="AJ22" s="129"/>
      <c r="AK22" s="129"/>
      <c r="AL22" s="129"/>
    </row>
    <row r="23" spans="1:43" s="131" customFormat="1" ht="16.8">
      <c r="A23" s="132" t="s">
        <v>45</v>
      </c>
      <c r="B23" s="424">
        <f t="shared" ref="B23:B32" si="4">IF(OR(AL8=""),"",((AL8-Z8)/Z8))</f>
        <v>5.518277355566651E-2</v>
      </c>
      <c r="C23" s="425"/>
      <c r="D23" s="424">
        <f t="shared" ref="D23:D32" si="5">IF(OR(AO8=""),"",((AO8-AC8)/AC8))</f>
        <v>9.0826220648102807E-2</v>
      </c>
      <c r="E23" s="425"/>
      <c r="G23" s="136"/>
      <c r="H23" s="178"/>
      <c r="I23" s="135"/>
      <c r="J23" s="136"/>
      <c r="R23" s="135"/>
      <c r="S23" s="136"/>
      <c r="T23" s="178"/>
      <c r="U23" s="135"/>
      <c r="V23" s="136"/>
      <c r="W23" s="178"/>
      <c r="X23" s="135"/>
      <c r="Y23" s="136"/>
      <c r="Z23" s="178"/>
      <c r="AA23" s="135"/>
      <c r="AB23" s="136"/>
      <c r="AC23" s="178"/>
      <c r="AD23" s="135"/>
      <c r="AE23" s="136"/>
      <c r="AF23" s="178"/>
      <c r="AG23" s="135"/>
      <c r="AH23" s="136"/>
      <c r="AI23" s="178"/>
      <c r="AJ23" s="129"/>
      <c r="AK23" s="129"/>
      <c r="AL23" s="129"/>
    </row>
    <row r="24" spans="1:43" s="131" customFormat="1" ht="16.8">
      <c r="A24" s="133" t="s">
        <v>46</v>
      </c>
      <c r="B24" s="422" t="str">
        <f t="shared" si="4"/>
        <v/>
      </c>
      <c r="C24" s="423"/>
      <c r="D24" s="422" t="str">
        <f t="shared" si="5"/>
        <v/>
      </c>
      <c r="E24" s="423"/>
      <c r="G24" s="136"/>
      <c r="H24" s="178"/>
      <c r="I24" s="135"/>
      <c r="J24" s="136"/>
      <c r="R24" s="135"/>
      <c r="S24" s="136"/>
      <c r="T24" s="178"/>
      <c r="U24" s="135"/>
      <c r="V24" s="136"/>
      <c r="W24" s="178"/>
      <c r="X24" s="135"/>
      <c r="Y24" s="136"/>
      <c r="Z24" s="178"/>
      <c r="AA24" s="135"/>
      <c r="AB24" s="136"/>
      <c r="AC24" s="178"/>
      <c r="AD24" s="135"/>
      <c r="AE24" s="136"/>
      <c r="AF24" s="178"/>
      <c r="AG24" s="135"/>
      <c r="AH24" s="136"/>
      <c r="AI24" s="178"/>
      <c r="AJ24" s="129"/>
      <c r="AK24" s="129"/>
      <c r="AL24" s="129"/>
    </row>
    <row r="25" spans="1:43" s="131" customFormat="1" ht="16.8">
      <c r="A25" s="132" t="s">
        <v>47</v>
      </c>
      <c r="B25" s="424" t="str">
        <f>IF(OR(AL10=""),"",((AL10-Z10)/Z10))</f>
        <v/>
      </c>
      <c r="C25" s="425"/>
      <c r="D25" s="424" t="str">
        <f t="shared" si="5"/>
        <v/>
      </c>
      <c r="E25" s="425"/>
      <c r="G25" s="136"/>
      <c r="H25" s="178"/>
      <c r="I25" s="135"/>
      <c r="J25" s="136"/>
      <c r="R25" s="135"/>
      <c r="S25" s="136"/>
      <c r="T25" s="178"/>
      <c r="U25" s="135"/>
      <c r="V25" s="136"/>
      <c r="W25" s="178"/>
      <c r="X25" s="135"/>
      <c r="Y25" s="136"/>
      <c r="Z25" s="178"/>
      <c r="AA25" s="135"/>
      <c r="AB25" s="136"/>
      <c r="AC25" s="178"/>
      <c r="AD25" s="135"/>
      <c r="AE25" s="136"/>
      <c r="AF25" s="178"/>
      <c r="AG25" s="135"/>
      <c r="AH25" s="136"/>
      <c r="AI25" s="178"/>
      <c r="AJ25" s="129"/>
      <c r="AK25" s="129"/>
      <c r="AL25" s="129"/>
    </row>
    <row r="26" spans="1:43" s="131" customFormat="1" ht="16.8">
      <c r="A26" s="133" t="s">
        <v>48</v>
      </c>
      <c r="B26" s="422" t="str">
        <f t="shared" si="4"/>
        <v/>
      </c>
      <c r="C26" s="423"/>
      <c r="D26" s="422" t="str">
        <f t="shared" si="5"/>
        <v/>
      </c>
      <c r="E26" s="423"/>
      <c r="G26" s="136"/>
      <c r="H26" s="178"/>
      <c r="I26" s="135"/>
      <c r="J26" s="136"/>
      <c r="R26" s="135"/>
      <c r="S26" s="136"/>
      <c r="T26" s="178"/>
      <c r="U26" s="135"/>
      <c r="V26" s="136"/>
      <c r="W26" s="178"/>
      <c r="X26" s="135"/>
      <c r="Y26" s="136"/>
      <c r="Z26" s="178"/>
      <c r="AA26" s="135"/>
      <c r="AB26" s="136"/>
      <c r="AC26" s="178"/>
      <c r="AD26" s="135"/>
      <c r="AE26" s="136"/>
      <c r="AF26" s="178"/>
      <c r="AG26" s="135"/>
      <c r="AH26" s="136"/>
      <c r="AI26" s="178"/>
      <c r="AJ26" s="129"/>
      <c r="AK26" s="129"/>
      <c r="AL26" s="129"/>
    </row>
    <row r="27" spans="1:43" s="131" customFormat="1" ht="16.8">
      <c r="A27" s="132" t="s">
        <v>49</v>
      </c>
      <c r="B27" s="424" t="str">
        <f t="shared" si="4"/>
        <v/>
      </c>
      <c r="C27" s="425"/>
      <c r="D27" s="424" t="str">
        <f t="shared" si="5"/>
        <v/>
      </c>
      <c r="E27" s="425"/>
      <c r="G27" s="136"/>
      <c r="H27" s="178"/>
      <c r="I27" s="135"/>
      <c r="J27" s="136"/>
      <c r="R27" s="135"/>
      <c r="S27" s="136"/>
      <c r="T27" s="178"/>
      <c r="U27" s="135"/>
      <c r="V27" s="136"/>
      <c r="W27" s="178"/>
      <c r="X27" s="135"/>
      <c r="Y27" s="136"/>
      <c r="Z27" s="178"/>
      <c r="AA27" s="135"/>
      <c r="AB27" s="136"/>
      <c r="AC27" s="178"/>
      <c r="AD27" s="135"/>
      <c r="AE27" s="136"/>
      <c r="AF27" s="178"/>
      <c r="AG27" s="135"/>
      <c r="AH27" s="136"/>
      <c r="AI27" s="178"/>
      <c r="AJ27" s="129"/>
      <c r="AK27" s="129"/>
      <c r="AL27" s="129"/>
    </row>
    <row r="28" spans="1:43" s="131" customFormat="1" ht="16.8">
      <c r="A28" s="133" t="s">
        <v>50</v>
      </c>
      <c r="B28" s="422" t="str">
        <f t="shared" si="4"/>
        <v/>
      </c>
      <c r="C28" s="423"/>
      <c r="D28" s="422" t="str">
        <f t="shared" si="5"/>
        <v/>
      </c>
      <c r="E28" s="423"/>
      <c r="G28" s="136"/>
      <c r="H28" s="178"/>
      <c r="I28" s="135"/>
      <c r="J28" s="136"/>
      <c r="R28" s="135"/>
      <c r="S28" s="136"/>
      <c r="T28" s="178"/>
      <c r="U28" s="135"/>
      <c r="V28" s="136"/>
      <c r="W28" s="178"/>
      <c r="X28" s="135"/>
      <c r="Y28" s="136"/>
      <c r="Z28" s="178"/>
      <c r="AA28" s="135"/>
      <c r="AB28" s="136"/>
      <c r="AC28" s="178"/>
      <c r="AD28" s="135"/>
      <c r="AE28" s="136"/>
      <c r="AF28" s="178"/>
      <c r="AG28" s="135"/>
      <c r="AH28" s="136"/>
      <c r="AI28" s="178"/>
      <c r="AJ28" s="129"/>
      <c r="AK28" s="129"/>
      <c r="AL28" s="129"/>
    </row>
    <row r="29" spans="1:43" s="131" customFormat="1" ht="16.8">
      <c r="A29" s="132" t="s">
        <v>51</v>
      </c>
      <c r="B29" s="424" t="str">
        <f t="shared" si="4"/>
        <v/>
      </c>
      <c r="C29" s="425"/>
      <c r="D29" s="424" t="str">
        <f t="shared" si="5"/>
        <v/>
      </c>
      <c r="E29" s="425"/>
      <c r="G29" s="136"/>
      <c r="H29" s="178"/>
      <c r="I29" s="135"/>
      <c r="J29" s="136"/>
      <c r="R29" s="135"/>
      <c r="S29" s="136"/>
      <c r="T29" s="178"/>
      <c r="U29" s="135"/>
      <c r="V29" s="136"/>
      <c r="W29" s="178"/>
      <c r="X29" s="135"/>
      <c r="Y29" s="136"/>
      <c r="Z29" s="178"/>
      <c r="AA29" s="135"/>
      <c r="AB29" s="136"/>
      <c r="AC29" s="178"/>
      <c r="AD29" s="135"/>
      <c r="AE29" s="136"/>
      <c r="AF29" s="178"/>
      <c r="AG29" s="135"/>
      <c r="AH29" s="136"/>
      <c r="AI29" s="178"/>
      <c r="AJ29" s="129"/>
      <c r="AK29" s="129"/>
      <c r="AL29" s="129"/>
    </row>
    <row r="30" spans="1:43" s="131" customFormat="1" ht="16.8">
      <c r="A30" s="133" t="s">
        <v>52</v>
      </c>
      <c r="B30" s="422" t="str">
        <f t="shared" si="4"/>
        <v/>
      </c>
      <c r="C30" s="423"/>
      <c r="D30" s="422" t="str">
        <f t="shared" si="5"/>
        <v/>
      </c>
      <c r="E30" s="423"/>
      <c r="G30" s="136"/>
      <c r="H30" s="178"/>
      <c r="I30" s="135"/>
      <c r="J30" s="136"/>
      <c r="R30" s="135"/>
      <c r="S30" s="136"/>
      <c r="T30" s="178"/>
      <c r="U30" s="135"/>
      <c r="V30" s="136"/>
      <c r="W30" s="178"/>
      <c r="X30" s="135"/>
      <c r="Y30" s="136"/>
      <c r="Z30" s="178"/>
      <c r="AA30" s="135"/>
      <c r="AB30" s="136"/>
      <c r="AC30" s="178"/>
      <c r="AD30" s="135"/>
      <c r="AE30" s="136"/>
      <c r="AF30" s="178"/>
      <c r="AG30" s="135"/>
      <c r="AH30" s="136"/>
      <c r="AI30" s="178"/>
      <c r="AJ30" s="129"/>
      <c r="AK30" s="129"/>
      <c r="AL30" s="129"/>
    </row>
    <row r="31" spans="1:43" s="131" customFormat="1" ht="16.8">
      <c r="A31" s="138" t="s">
        <v>53</v>
      </c>
      <c r="B31" s="424" t="str">
        <f t="shared" si="4"/>
        <v/>
      </c>
      <c r="C31" s="425"/>
      <c r="D31" s="424" t="str">
        <f t="shared" si="5"/>
        <v/>
      </c>
      <c r="E31" s="425"/>
      <c r="G31" s="136"/>
      <c r="H31" s="178"/>
      <c r="I31" s="135"/>
      <c r="J31" s="136"/>
      <c r="R31" s="135"/>
      <c r="S31" s="136"/>
      <c r="T31" s="178"/>
      <c r="U31" s="135"/>
      <c r="V31" s="136"/>
      <c r="W31" s="178"/>
      <c r="X31" s="135"/>
      <c r="Y31" s="136"/>
      <c r="Z31" s="178"/>
      <c r="AA31" s="135"/>
      <c r="AB31" s="136"/>
      <c r="AC31" s="178"/>
      <c r="AD31" s="135"/>
      <c r="AE31" s="136"/>
      <c r="AF31" s="178"/>
      <c r="AG31" s="135"/>
      <c r="AH31" s="136"/>
      <c r="AI31" s="178"/>
      <c r="AJ31" s="129"/>
      <c r="AK31" s="129"/>
      <c r="AL31" s="129"/>
    </row>
    <row r="32" spans="1:43" s="131" customFormat="1" ht="17.399999999999999" thickBot="1">
      <c r="A32" s="133" t="s">
        <v>54</v>
      </c>
      <c r="B32" s="428" t="str">
        <f t="shared" si="4"/>
        <v/>
      </c>
      <c r="C32" s="429"/>
      <c r="D32" s="428" t="str">
        <f t="shared" si="5"/>
        <v/>
      </c>
      <c r="E32" s="429"/>
      <c r="G32" s="136"/>
      <c r="H32" s="178"/>
      <c r="I32" s="135"/>
      <c r="J32" s="136"/>
      <c r="R32" s="135"/>
      <c r="S32" s="136"/>
      <c r="T32" s="178"/>
      <c r="U32" s="135"/>
      <c r="V32" s="136"/>
      <c r="W32" s="178"/>
      <c r="X32" s="135"/>
      <c r="Y32" s="136"/>
      <c r="Z32" s="178"/>
      <c r="AA32" s="135"/>
      <c r="AB32" s="136"/>
      <c r="AC32" s="178"/>
      <c r="AD32" s="135"/>
      <c r="AE32" s="136"/>
      <c r="AF32" s="178"/>
      <c r="AG32" s="135"/>
      <c r="AH32" s="136"/>
      <c r="AI32" s="178"/>
      <c r="AJ32" s="129"/>
      <c r="AK32" s="129"/>
      <c r="AL32" s="129"/>
    </row>
    <row r="33" spans="1:40" s="131" customFormat="1" ht="17.399999999999999" thickBot="1">
      <c r="A33" s="134" t="s">
        <v>120</v>
      </c>
      <c r="B33" s="430">
        <f>AVERAGE(B21:C32)</f>
        <v>5.7580782852244494E-2</v>
      </c>
      <c r="C33" s="431"/>
      <c r="D33" s="430">
        <f>AVERAGE(D21:E32)</f>
        <v>7.7222381871517601E-2</v>
      </c>
      <c r="E33" s="431"/>
      <c r="G33" s="136"/>
      <c r="H33" s="178"/>
      <c r="I33" s="135"/>
      <c r="J33" s="136"/>
      <c r="R33" s="135"/>
      <c r="S33" s="136"/>
      <c r="T33" s="178"/>
      <c r="U33" s="135"/>
      <c r="V33" s="136"/>
      <c r="W33" s="178"/>
      <c r="X33" s="135"/>
      <c r="Y33" s="136"/>
      <c r="Z33" s="178"/>
      <c r="AA33" s="135"/>
      <c r="AB33" s="136"/>
      <c r="AC33" s="178"/>
      <c r="AD33" s="135"/>
      <c r="AE33" s="136"/>
      <c r="AF33" s="178"/>
      <c r="AG33" s="135"/>
      <c r="AH33" s="136"/>
      <c r="AI33" s="178"/>
      <c r="AJ33" s="129"/>
      <c r="AK33" s="129"/>
      <c r="AL33" s="129"/>
    </row>
    <row r="34" spans="1:40" s="131" customFormat="1" ht="17.399999999999999" thickBot="1">
      <c r="A34" s="136"/>
      <c r="B34" s="137"/>
      <c r="C34" s="137"/>
      <c r="D34" s="137"/>
      <c r="E34" s="137"/>
      <c r="F34" s="137"/>
      <c r="G34" s="136"/>
      <c r="I34" s="136"/>
      <c r="J34" s="178"/>
      <c r="K34" s="135"/>
      <c r="L34" s="136"/>
      <c r="T34" s="135"/>
      <c r="U34" s="136"/>
      <c r="V34" s="178"/>
      <c r="W34" s="135"/>
      <c r="X34" s="136"/>
      <c r="Y34" s="178"/>
      <c r="Z34" s="135"/>
      <c r="AA34" s="136"/>
      <c r="AB34" s="178"/>
      <c r="AC34" s="135"/>
      <c r="AD34" s="136"/>
      <c r="AE34" s="178"/>
      <c r="AF34" s="135"/>
      <c r="AG34" s="136"/>
      <c r="AH34" s="178"/>
      <c r="AI34" s="135"/>
      <c r="AJ34" s="136"/>
      <c r="AK34" s="178"/>
      <c r="AL34" s="129"/>
      <c r="AM34" s="129"/>
      <c r="AN34" s="129"/>
    </row>
    <row r="35" spans="1:40" s="131" customFormat="1" ht="57.75" customHeight="1" thickBot="1">
      <c r="A35" s="179" t="s">
        <v>99</v>
      </c>
      <c r="B35" s="549" t="s">
        <v>4</v>
      </c>
      <c r="C35" s="550"/>
      <c r="D35" s="549" t="s">
        <v>5</v>
      </c>
      <c r="E35" s="550"/>
      <c r="F35" s="136"/>
      <c r="N35" s="135"/>
      <c r="O35" s="136"/>
      <c r="P35" s="178"/>
      <c r="Q35" s="135"/>
      <c r="R35" s="136"/>
      <c r="S35" s="178"/>
      <c r="T35" s="135"/>
      <c r="U35" s="136"/>
      <c r="V35" s="178"/>
      <c r="W35" s="135"/>
      <c r="X35" s="136"/>
      <c r="Y35" s="178"/>
      <c r="Z35" s="135"/>
      <c r="AA35" s="136"/>
      <c r="AB35" s="178"/>
      <c r="AC35" s="135"/>
      <c r="AD35" s="136"/>
      <c r="AE35" s="178"/>
      <c r="AF35" s="129"/>
      <c r="AG35" s="129"/>
      <c r="AH35" s="129"/>
    </row>
    <row r="36" spans="1:40" s="131" customFormat="1" ht="16.8">
      <c r="A36" s="132" t="s">
        <v>43</v>
      </c>
      <c r="B36" s="420">
        <f>IF(OR(AL6=""),"",((AL6-AF6)/AF6))</f>
        <v>-5.5651360802940086E-2</v>
      </c>
      <c r="C36" s="421"/>
      <c r="D36" s="420">
        <f>IF(OR(AO6=""),"",((AO6-AI6)/AI6))</f>
        <v>-2.5034544969272481E-3</v>
      </c>
      <c r="E36" s="421"/>
      <c r="F36" s="136"/>
      <c r="N36" s="135"/>
      <c r="O36" s="136"/>
      <c r="P36" s="178"/>
      <c r="Q36" s="135"/>
      <c r="R36" s="136"/>
      <c r="S36" s="178"/>
      <c r="T36" s="135"/>
      <c r="U36" s="136"/>
      <c r="V36" s="178"/>
      <c r="W36" s="135"/>
      <c r="X36" s="136"/>
      <c r="Y36" s="178"/>
      <c r="Z36" s="135"/>
      <c r="AA36" s="136"/>
      <c r="AB36" s="178"/>
      <c r="AC36" s="135"/>
      <c r="AD36" s="136"/>
      <c r="AE36" s="178"/>
      <c r="AF36" s="129"/>
      <c r="AG36" s="129"/>
      <c r="AH36" s="129"/>
    </row>
    <row r="37" spans="1:40" s="131" customFormat="1" ht="16.8">
      <c r="A37" s="133" t="s">
        <v>44</v>
      </c>
      <c r="B37" s="422">
        <f t="shared" ref="B37:B47" si="6">IF(OR(AL7=""),"",((AL7-AF7)/AF7))</f>
        <v>2.8542744913152882E-2</v>
      </c>
      <c r="C37" s="423"/>
      <c r="D37" s="422">
        <f>IF(OR(AO7=""),"",((AO7-AI7)/AI7))</f>
        <v>7.3713730268499006E-2</v>
      </c>
      <c r="E37" s="423"/>
      <c r="F37" s="136"/>
      <c r="N37" s="135"/>
      <c r="O37" s="136"/>
      <c r="P37" s="178"/>
      <c r="Q37" s="135"/>
      <c r="R37" s="136"/>
      <c r="S37" s="178"/>
      <c r="T37" s="135"/>
      <c r="U37" s="136"/>
      <c r="V37" s="178"/>
      <c r="W37" s="135"/>
      <c r="X37" s="136"/>
      <c r="Y37" s="178"/>
      <c r="Z37" s="135"/>
      <c r="AA37" s="136"/>
      <c r="AB37" s="178"/>
      <c r="AC37" s="135"/>
      <c r="AD37" s="136"/>
      <c r="AE37" s="178"/>
      <c r="AF37" s="129"/>
      <c r="AG37" s="129"/>
      <c r="AH37" s="129"/>
    </row>
    <row r="38" spans="1:40" s="131" customFormat="1" ht="16.8">
      <c r="A38" s="132" t="s">
        <v>45</v>
      </c>
      <c r="B38" s="424">
        <f t="shared" si="6"/>
        <v>2.4406527769358977E-2</v>
      </c>
      <c r="C38" s="425"/>
      <c r="D38" s="424">
        <f t="shared" ref="D38:D47" si="7">IF(OR(AO8=""),"",((AO8-AI8)/AI8))</f>
        <v>8.8063524681480959E-2</v>
      </c>
      <c r="E38" s="425"/>
      <c r="F38" s="136"/>
      <c r="N38" s="135"/>
      <c r="O38" s="136"/>
      <c r="P38" s="178"/>
      <c r="Q38" s="135"/>
      <c r="R38" s="136"/>
      <c r="S38" s="178"/>
      <c r="T38" s="135"/>
      <c r="U38" s="136"/>
      <c r="V38" s="178"/>
      <c r="W38" s="135"/>
      <c r="X38" s="136"/>
      <c r="Y38" s="178"/>
      <c r="Z38" s="135"/>
      <c r="AA38" s="136"/>
      <c r="AB38" s="178"/>
      <c r="AC38" s="135"/>
      <c r="AD38" s="136"/>
      <c r="AE38" s="178"/>
      <c r="AF38" s="129"/>
      <c r="AG38" s="129"/>
      <c r="AH38" s="129"/>
    </row>
    <row r="39" spans="1:40" s="131" customFormat="1" ht="16.8">
      <c r="A39" s="133" t="s">
        <v>46</v>
      </c>
      <c r="B39" s="422" t="str">
        <f t="shared" si="6"/>
        <v/>
      </c>
      <c r="C39" s="423"/>
      <c r="D39" s="422" t="str">
        <f t="shared" si="7"/>
        <v/>
      </c>
      <c r="E39" s="423"/>
      <c r="F39" s="136"/>
      <c r="N39" s="135"/>
      <c r="O39" s="136"/>
      <c r="P39" s="178"/>
      <c r="Q39" s="135"/>
      <c r="R39" s="136"/>
      <c r="S39" s="178"/>
      <c r="T39" s="135"/>
      <c r="U39" s="136"/>
      <c r="V39" s="178"/>
      <c r="W39" s="135"/>
      <c r="X39" s="136"/>
      <c r="Y39" s="178"/>
      <c r="Z39" s="135"/>
      <c r="AA39" s="136"/>
      <c r="AB39" s="178"/>
      <c r="AC39" s="135"/>
      <c r="AD39" s="136"/>
      <c r="AE39" s="178"/>
      <c r="AF39" s="129"/>
      <c r="AG39" s="129"/>
      <c r="AH39" s="129"/>
    </row>
    <row r="40" spans="1:40" s="131" customFormat="1" ht="16.8">
      <c r="A40" s="132" t="s">
        <v>47</v>
      </c>
      <c r="B40" s="424" t="str">
        <f t="shared" si="6"/>
        <v/>
      </c>
      <c r="C40" s="425"/>
      <c r="D40" s="424" t="str">
        <f t="shared" si="7"/>
        <v/>
      </c>
      <c r="E40" s="425"/>
      <c r="F40" s="136"/>
      <c r="N40" s="135"/>
      <c r="O40" s="136"/>
      <c r="P40" s="178"/>
      <c r="Q40" s="135"/>
      <c r="R40" s="136"/>
      <c r="S40" s="178"/>
      <c r="T40" s="135"/>
      <c r="U40" s="136"/>
      <c r="V40" s="178"/>
      <c r="W40" s="135"/>
      <c r="X40" s="136"/>
      <c r="Y40" s="178"/>
      <c r="Z40" s="135"/>
      <c r="AA40" s="136"/>
      <c r="AB40" s="178"/>
      <c r="AC40" s="135"/>
      <c r="AD40" s="136"/>
      <c r="AE40" s="178"/>
      <c r="AF40" s="129"/>
      <c r="AG40" s="129"/>
      <c r="AH40" s="129"/>
    </row>
    <row r="41" spans="1:40" s="131" customFormat="1" ht="16.8">
      <c r="A41" s="133" t="s">
        <v>48</v>
      </c>
      <c r="B41" s="422" t="str">
        <f t="shared" si="6"/>
        <v/>
      </c>
      <c r="C41" s="423"/>
      <c r="D41" s="422" t="str">
        <f t="shared" si="7"/>
        <v/>
      </c>
      <c r="E41" s="423"/>
      <c r="F41" s="136"/>
      <c r="N41" s="135"/>
      <c r="O41" s="136"/>
      <c r="P41" s="178"/>
      <c r="Q41" s="135"/>
      <c r="R41" s="136"/>
      <c r="S41" s="178"/>
      <c r="T41" s="135"/>
      <c r="U41" s="136"/>
      <c r="V41" s="178"/>
      <c r="W41" s="135"/>
      <c r="X41" s="136"/>
      <c r="Y41" s="178"/>
      <c r="Z41" s="135"/>
      <c r="AA41" s="136"/>
      <c r="AB41" s="178"/>
      <c r="AC41" s="135"/>
      <c r="AD41" s="136"/>
      <c r="AE41" s="178"/>
      <c r="AF41" s="129"/>
      <c r="AG41" s="129"/>
      <c r="AH41" s="129"/>
    </row>
    <row r="42" spans="1:40" s="131" customFormat="1" ht="16.8">
      <c r="A42" s="132" t="s">
        <v>49</v>
      </c>
      <c r="B42" s="424" t="str">
        <f t="shared" si="6"/>
        <v/>
      </c>
      <c r="C42" s="425"/>
      <c r="D42" s="424" t="str">
        <f t="shared" si="7"/>
        <v/>
      </c>
      <c r="E42" s="425"/>
      <c r="F42" s="136"/>
      <c r="N42" s="135"/>
      <c r="O42" s="136"/>
      <c r="P42" s="178"/>
      <c r="Q42" s="135"/>
      <c r="R42" s="136"/>
      <c r="S42" s="178"/>
      <c r="T42" s="135"/>
      <c r="U42" s="136"/>
      <c r="V42" s="178"/>
      <c r="W42" s="135"/>
      <c r="X42" s="136"/>
      <c r="Y42" s="178"/>
      <c r="Z42" s="135"/>
      <c r="AA42" s="136"/>
      <c r="AB42" s="178"/>
      <c r="AC42" s="135"/>
      <c r="AD42" s="136"/>
      <c r="AE42" s="178"/>
      <c r="AF42" s="129"/>
      <c r="AG42" s="129"/>
      <c r="AH42" s="129"/>
    </row>
    <row r="43" spans="1:40" s="131" customFormat="1" ht="16.8">
      <c r="A43" s="133" t="s">
        <v>50</v>
      </c>
      <c r="B43" s="422" t="str">
        <f t="shared" si="6"/>
        <v/>
      </c>
      <c r="C43" s="423"/>
      <c r="D43" s="422" t="str">
        <f t="shared" si="7"/>
        <v/>
      </c>
      <c r="E43" s="423"/>
      <c r="F43" s="136"/>
      <c r="N43" s="135"/>
      <c r="O43" s="136"/>
      <c r="P43" s="178"/>
      <c r="Q43" s="135"/>
      <c r="R43" s="136"/>
      <c r="S43" s="178"/>
      <c r="T43" s="135"/>
      <c r="U43" s="136"/>
      <c r="V43" s="178"/>
      <c r="W43" s="135"/>
      <c r="X43" s="136"/>
      <c r="Y43" s="178"/>
      <c r="Z43" s="135"/>
      <c r="AA43" s="136"/>
      <c r="AB43" s="178"/>
      <c r="AC43" s="135"/>
      <c r="AD43" s="136"/>
      <c r="AE43" s="178"/>
      <c r="AF43" s="129"/>
      <c r="AG43" s="129"/>
      <c r="AH43" s="129"/>
    </row>
    <row r="44" spans="1:40" s="131" customFormat="1" ht="16.8">
      <c r="A44" s="132" t="s">
        <v>51</v>
      </c>
      <c r="B44" s="424" t="str">
        <f t="shared" si="6"/>
        <v/>
      </c>
      <c r="C44" s="425"/>
      <c r="D44" s="424" t="str">
        <f t="shared" si="7"/>
        <v/>
      </c>
      <c r="E44" s="425"/>
      <c r="F44" s="136"/>
      <c r="N44" s="135"/>
      <c r="O44" s="136"/>
      <c r="P44" s="178"/>
      <c r="Q44" s="135"/>
      <c r="R44" s="136"/>
      <c r="S44" s="178"/>
      <c r="T44" s="135"/>
      <c r="U44" s="136"/>
      <c r="V44" s="178"/>
      <c r="W44" s="135"/>
      <c r="X44" s="136"/>
      <c r="Y44" s="178"/>
      <c r="Z44" s="135"/>
      <c r="AA44" s="136"/>
      <c r="AB44" s="178"/>
      <c r="AC44" s="135"/>
      <c r="AD44" s="136"/>
      <c r="AE44" s="178"/>
      <c r="AF44" s="129"/>
      <c r="AG44" s="129"/>
      <c r="AH44" s="129"/>
    </row>
    <row r="45" spans="1:40" s="131" customFormat="1" ht="16.8">
      <c r="A45" s="133" t="s">
        <v>52</v>
      </c>
      <c r="B45" s="422" t="str">
        <f t="shared" si="6"/>
        <v/>
      </c>
      <c r="C45" s="423"/>
      <c r="D45" s="422" t="str">
        <f t="shared" si="7"/>
        <v/>
      </c>
      <c r="E45" s="423"/>
      <c r="F45" s="136"/>
      <c r="N45" s="135"/>
      <c r="O45" s="136"/>
      <c r="P45" s="178"/>
      <c r="Q45" s="135"/>
      <c r="R45" s="136"/>
      <c r="S45" s="178"/>
      <c r="T45" s="135"/>
      <c r="U45" s="136"/>
      <c r="V45" s="178"/>
      <c r="W45" s="135"/>
      <c r="X45" s="136"/>
      <c r="Y45" s="178"/>
      <c r="Z45" s="135"/>
      <c r="AA45" s="136"/>
      <c r="AB45" s="178"/>
      <c r="AC45" s="135"/>
      <c r="AD45" s="136"/>
      <c r="AE45" s="178"/>
      <c r="AF45" s="129"/>
      <c r="AG45" s="129"/>
      <c r="AH45" s="129"/>
    </row>
    <row r="46" spans="1:40" s="131" customFormat="1" ht="16.8">
      <c r="A46" s="138" t="s">
        <v>53</v>
      </c>
      <c r="B46" s="424" t="str">
        <f t="shared" si="6"/>
        <v/>
      </c>
      <c r="C46" s="425"/>
      <c r="D46" s="424" t="str">
        <f t="shared" si="7"/>
        <v/>
      </c>
      <c r="E46" s="425"/>
      <c r="F46" s="136"/>
      <c r="N46" s="135"/>
      <c r="O46" s="136"/>
      <c r="P46" s="178"/>
      <c r="Q46" s="135"/>
      <c r="R46" s="136"/>
      <c r="S46" s="178"/>
      <c r="T46" s="135"/>
      <c r="U46" s="136"/>
      <c r="V46" s="178"/>
      <c r="W46" s="135"/>
      <c r="X46" s="136"/>
      <c r="Y46" s="178"/>
      <c r="Z46" s="135"/>
      <c r="AA46" s="136"/>
      <c r="AB46" s="178"/>
      <c r="AC46" s="135"/>
      <c r="AD46" s="136"/>
      <c r="AE46" s="178"/>
      <c r="AF46" s="129"/>
      <c r="AG46" s="129"/>
      <c r="AH46" s="129"/>
    </row>
    <row r="47" spans="1:40" s="131" customFormat="1" ht="17.399999999999999" thickBot="1">
      <c r="A47" s="133" t="s">
        <v>54</v>
      </c>
      <c r="B47" s="428" t="str">
        <f t="shared" si="6"/>
        <v/>
      </c>
      <c r="C47" s="429"/>
      <c r="D47" s="428" t="str">
        <f t="shared" si="7"/>
        <v/>
      </c>
      <c r="E47" s="429"/>
      <c r="F47" s="136"/>
      <c r="N47" s="135"/>
      <c r="O47" s="136"/>
      <c r="P47" s="178"/>
      <c r="Q47" s="135"/>
      <c r="R47" s="136"/>
      <c r="S47" s="178"/>
      <c r="T47" s="135"/>
      <c r="U47" s="136"/>
      <c r="V47" s="178"/>
      <c r="W47" s="135"/>
      <c r="X47" s="136"/>
      <c r="Y47" s="178"/>
      <c r="Z47" s="135"/>
      <c r="AA47" s="136"/>
      <c r="AB47" s="178"/>
      <c r="AC47" s="135"/>
      <c r="AD47" s="136"/>
      <c r="AE47" s="178"/>
      <c r="AF47" s="129"/>
      <c r="AG47" s="129"/>
      <c r="AH47" s="129"/>
    </row>
    <row r="48" spans="1:40" s="131" customFormat="1" ht="17.399999999999999" thickBot="1">
      <c r="A48" s="134" t="s">
        <v>120</v>
      </c>
      <c r="B48" s="430">
        <f>AVERAGE(B36:C47)</f>
        <v>-9.0069604014274274E-4</v>
      </c>
      <c r="C48" s="431"/>
      <c r="D48" s="430">
        <f>AVERAGE(D36:E47)</f>
        <v>5.3091266817684245E-2</v>
      </c>
      <c r="E48" s="431"/>
      <c r="F48" s="136"/>
      <c r="N48" s="135"/>
      <c r="O48" s="136"/>
      <c r="P48" s="178"/>
      <c r="Q48" s="135"/>
      <c r="R48" s="136"/>
      <c r="S48" s="178"/>
      <c r="T48" s="135"/>
      <c r="U48" s="136"/>
      <c r="V48" s="178"/>
      <c r="W48" s="135"/>
      <c r="X48" s="136"/>
      <c r="Y48" s="178"/>
      <c r="Z48" s="135"/>
      <c r="AA48" s="136"/>
      <c r="AB48" s="178"/>
      <c r="AC48" s="135"/>
      <c r="AD48" s="136"/>
      <c r="AE48" s="178"/>
      <c r="AF48" s="129"/>
      <c r="AG48" s="129"/>
      <c r="AH48" s="129"/>
    </row>
    <row r="49" spans="1:43" s="131" customFormat="1" ht="16.8">
      <c r="A49" s="136"/>
      <c r="B49" s="135"/>
      <c r="C49" s="136"/>
      <c r="D49" s="178"/>
      <c r="E49" s="135"/>
      <c r="F49" s="136"/>
      <c r="G49" s="178"/>
      <c r="H49" s="135"/>
      <c r="I49" s="136"/>
      <c r="J49" s="178"/>
      <c r="K49" s="135"/>
      <c r="L49" s="136"/>
      <c r="T49" s="135"/>
      <c r="U49" s="136"/>
      <c r="V49" s="178"/>
      <c r="W49" s="135"/>
      <c r="X49" s="136"/>
      <c r="Y49" s="178"/>
      <c r="Z49" s="135"/>
      <c r="AA49" s="136"/>
      <c r="AB49" s="178"/>
      <c r="AC49" s="135"/>
      <c r="AD49" s="136"/>
      <c r="AE49" s="178"/>
      <c r="AF49" s="135"/>
      <c r="AG49" s="136"/>
      <c r="AH49" s="178"/>
      <c r="AI49" s="135"/>
      <c r="AJ49" s="136"/>
      <c r="AK49" s="178"/>
      <c r="AL49" s="129"/>
      <c r="AM49" s="129"/>
      <c r="AN49" s="129"/>
    </row>
    <row r="50" spans="1:43" s="131" customFormat="1" ht="16.8">
      <c r="A50" s="136"/>
      <c r="B50" s="135"/>
      <c r="C50" s="136"/>
      <c r="D50" s="178"/>
      <c r="E50" s="135"/>
      <c r="F50" s="136"/>
      <c r="G50" s="178"/>
      <c r="H50" s="135"/>
      <c r="I50" s="136"/>
      <c r="J50" s="178"/>
      <c r="K50" s="135"/>
      <c r="L50" s="136"/>
      <c r="T50" s="135"/>
      <c r="U50" s="136"/>
      <c r="V50" s="178"/>
      <c r="W50" s="135"/>
      <c r="X50" s="136"/>
      <c r="Y50" s="178"/>
      <c r="Z50" s="135"/>
      <c r="AA50" s="136"/>
      <c r="AB50" s="178"/>
      <c r="AC50" s="135"/>
      <c r="AD50" s="136"/>
      <c r="AE50" s="178"/>
      <c r="AF50" s="135"/>
      <c r="AG50" s="136"/>
      <c r="AH50" s="178"/>
      <c r="AI50" s="135"/>
      <c r="AJ50" s="136"/>
      <c r="AK50" s="178"/>
      <c r="AL50" s="129"/>
      <c r="AM50" s="129"/>
      <c r="AN50" s="129"/>
    </row>
    <row r="51" spans="1:43" s="131" customFormat="1" ht="16.8">
      <c r="A51" s="136"/>
      <c r="B51" s="135"/>
      <c r="C51" s="136"/>
      <c r="D51" s="178"/>
      <c r="E51" s="135"/>
      <c r="F51" s="136"/>
      <c r="G51" s="178"/>
      <c r="H51" s="135"/>
      <c r="I51" s="136"/>
      <c r="J51" s="178"/>
      <c r="K51" s="135"/>
      <c r="L51" s="136"/>
      <c r="M51" s="178"/>
      <c r="N51" s="135"/>
      <c r="O51" s="136"/>
      <c r="P51" s="178"/>
      <c r="Q51" s="135"/>
      <c r="R51" s="136"/>
      <c r="S51" s="178"/>
      <c r="T51" s="135"/>
      <c r="U51" s="136"/>
      <c r="V51" s="178"/>
      <c r="W51" s="135"/>
      <c r="X51" s="136"/>
      <c r="Y51" s="178"/>
      <c r="Z51" s="135"/>
      <c r="AA51" s="136"/>
      <c r="AB51" s="178"/>
      <c r="AC51" s="135"/>
      <c r="AD51" s="136"/>
      <c r="AE51" s="178"/>
      <c r="AF51" s="135"/>
      <c r="AG51" s="136"/>
      <c r="AH51" s="178"/>
      <c r="AI51" s="135"/>
      <c r="AJ51" s="136"/>
      <c r="AK51" s="178"/>
      <c r="AL51" s="129"/>
      <c r="AM51" s="129"/>
      <c r="AN51" s="129"/>
    </row>
    <row r="52" spans="1:43" s="131" customFormat="1" ht="16.8">
      <c r="A52" s="136"/>
      <c r="B52" s="135"/>
      <c r="C52" s="136"/>
      <c r="D52" s="178"/>
      <c r="E52" s="135"/>
      <c r="F52" s="136"/>
      <c r="G52" s="178"/>
      <c r="H52" s="135"/>
      <c r="I52" s="136"/>
      <c r="J52" s="178"/>
      <c r="K52" s="135"/>
      <c r="L52" s="136"/>
      <c r="M52" s="178"/>
      <c r="N52" s="135"/>
      <c r="O52" s="136"/>
      <c r="P52" s="178"/>
      <c r="Q52" s="135"/>
      <c r="R52" s="136"/>
      <c r="S52" s="178"/>
      <c r="T52" s="135"/>
      <c r="U52" s="136"/>
      <c r="V52" s="178"/>
      <c r="W52" s="135"/>
      <c r="X52" s="136"/>
      <c r="Y52" s="178"/>
      <c r="Z52" s="135"/>
      <c r="AA52" s="136"/>
      <c r="AB52" s="178"/>
      <c r="AC52" s="135"/>
      <c r="AD52" s="136"/>
      <c r="AE52" s="178"/>
      <c r="AF52" s="135"/>
      <c r="AG52" s="136"/>
      <c r="AH52" s="178"/>
      <c r="AI52" s="135"/>
      <c r="AJ52" s="136"/>
      <c r="AK52" s="178"/>
      <c r="AL52" s="129"/>
      <c r="AM52" s="129"/>
      <c r="AN52" s="129"/>
    </row>
    <row r="53" spans="1:43" s="131" customFormat="1" ht="31.8" thickBot="1">
      <c r="A53" s="154" t="s">
        <v>57</v>
      </c>
      <c r="B53" s="135"/>
      <c r="C53" s="136"/>
      <c r="D53" s="178"/>
      <c r="E53" s="135"/>
      <c r="F53" s="136"/>
      <c r="G53" s="178"/>
      <c r="H53" s="135"/>
      <c r="I53" s="136"/>
      <c r="J53" s="178"/>
      <c r="K53" s="135"/>
      <c r="L53" s="136"/>
      <c r="M53" s="178"/>
      <c r="N53" s="135"/>
      <c r="O53" s="136"/>
      <c r="P53" s="178"/>
      <c r="Q53" s="135"/>
      <c r="R53" s="136"/>
      <c r="S53" s="178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</row>
    <row r="54" spans="1:43" s="131" customFormat="1" ht="15" customHeight="1" thickBot="1">
      <c r="A54" s="478" t="s">
        <v>23</v>
      </c>
      <c r="B54" s="468">
        <v>2021</v>
      </c>
      <c r="C54" s="468"/>
      <c r="D54" s="468"/>
      <c r="E54" s="468"/>
      <c r="F54" s="468"/>
      <c r="G54" s="468"/>
      <c r="H54" s="494">
        <v>2022</v>
      </c>
      <c r="I54" s="494"/>
      <c r="J54" s="494"/>
      <c r="K54" s="494"/>
      <c r="L54" s="494"/>
      <c r="M54" s="494"/>
      <c r="N54" s="468">
        <v>2023</v>
      </c>
      <c r="O54" s="468"/>
      <c r="P54" s="468"/>
      <c r="Q54" s="468"/>
      <c r="R54" s="468"/>
      <c r="S54" s="468"/>
      <c r="T54" s="494">
        <v>2024</v>
      </c>
      <c r="U54" s="494"/>
      <c r="V54" s="494"/>
      <c r="W54" s="494"/>
      <c r="X54" s="494"/>
      <c r="Y54" s="494"/>
      <c r="Z54" s="468">
        <v>2025</v>
      </c>
      <c r="AA54" s="468"/>
      <c r="AB54" s="468"/>
      <c r="AC54" s="468"/>
      <c r="AD54" s="468"/>
      <c r="AE54" s="468"/>
      <c r="AF54" s="415" t="s">
        <v>100</v>
      </c>
      <c r="AG54" s="415"/>
      <c r="AH54" s="415"/>
      <c r="AI54" s="415"/>
      <c r="AJ54" s="415"/>
      <c r="AK54" s="415"/>
      <c r="AL54" s="495">
        <v>2026</v>
      </c>
      <c r="AM54" s="495"/>
      <c r="AN54" s="495"/>
      <c r="AO54" s="495"/>
      <c r="AP54" s="495"/>
      <c r="AQ54" s="495"/>
    </row>
    <row r="55" spans="1:43" s="131" customFormat="1" ht="15.75" customHeight="1" thickBot="1">
      <c r="A55" s="478"/>
      <c r="B55" s="468"/>
      <c r="C55" s="468"/>
      <c r="D55" s="468"/>
      <c r="E55" s="468"/>
      <c r="F55" s="468"/>
      <c r="G55" s="468"/>
      <c r="H55" s="494"/>
      <c r="I55" s="494"/>
      <c r="J55" s="494"/>
      <c r="K55" s="494"/>
      <c r="L55" s="494"/>
      <c r="M55" s="494"/>
      <c r="N55" s="468"/>
      <c r="O55" s="468"/>
      <c r="P55" s="468"/>
      <c r="Q55" s="468"/>
      <c r="R55" s="468"/>
      <c r="S55" s="468"/>
      <c r="T55" s="494"/>
      <c r="U55" s="494"/>
      <c r="V55" s="494"/>
      <c r="W55" s="494"/>
      <c r="X55" s="494"/>
      <c r="Y55" s="494"/>
      <c r="Z55" s="468"/>
      <c r="AA55" s="468"/>
      <c r="AB55" s="468"/>
      <c r="AC55" s="468"/>
      <c r="AD55" s="468"/>
      <c r="AE55" s="468"/>
      <c r="AF55" s="415"/>
      <c r="AG55" s="415"/>
      <c r="AH55" s="415"/>
      <c r="AI55" s="415"/>
      <c r="AJ55" s="415"/>
      <c r="AK55" s="415"/>
      <c r="AL55" s="495"/>
      <c r="AM55" s="495"/>
      <c r="AN55" s="495"/>
      <c r="AO55" s="495"/>
      <c r="AP55" s="495"/>
      <c r="AQ55" s="495"/>
    </row>
    <row r="56" spans="1:43" s="131" customFormat="1" ht="40.5" customHeight="1" thickBot="1">
      <c r="A56" s="478"/>
      <c r="B56" s="469" t="s">
        <v>4</v>
      </c>
      <c r="C56" s="469"/>
      <c r="D56" s="469"/>
      <c r="E56" s="469" t="s">
        <v>5</v>
      </c>
      <c r="F56" s="469"/>
      <c r="G56" s="469"/>
      <c r="H56" s="469" t="s">
        <v>4</v>
      </c>
      <c r="I56" s="469"/>
      <c r="J56" s="469"/>
      <c r="K56" s="469" t="s">
        <v>5</v>
      </c>
      <c r="L56" s="469"/>
      <c r="M56" s="469"/>
      <c r="N56" s="469" t="s">
        <v>4</v>
      </c>
      <c r="O56" s="469"/>
      <c r="P56" s="469"/>
      <c r="Q56" s="469" t="s">
        <v>5</v>
      </c>
      <c r="R56" s="469"/>
      <c r="S56" s="469"/>
      <c r="T56" s="469" t="s">
        <v>4</v>
      </c>
      <c r="U56" s="469"/>
      <c r="V56" s="469"/>
      <c r="W56" s="469" t="s">
        <v>5</v>
      </c>
      <c r="X56" s="469"/>
      <c r="Y56" s="469"/>
      <c r="Z56" s="469" t="s">
        <v>4</v>
      </c>
      <c r="AA56" s="469"/>
      <c r="AB56" s="469"/>
      <c r="AC56" s="469" t="s">
        <v>5</v>
      </c>
      <c r="AD56" s="469"/>
      <c r="AE56" s="469"/>
      <c r="AF56" s="416" t="s">
        <v>4</v>
      </c>
      <c r="AG56" s="416"/>
      <c r="AH56" s="416"/>
      <c r="AI56" s="416" t="s">
        <v>5</v>
      </c>
      <c r="AJ56" s="416"/>
      <c r="AK56" s="416"/>
      <c r="AL56" s="501" t="s">
        <v>4</v>
      </c>
      <c r="AM56" s="501"/>
      <c r="AN56" s="501"/>
      <c r="AO56" s="501" t="s">
        <v>5</v>
      </c>
      <c r="AP56" s="501"/>
      <c r="AQ56" s="501"/>
    </row>
    <row r="57" spans="1:43" s="131" customFormat="1" ht="15" customHeight="1">
      <c r="A57" s="299" t="s">
        <v>43</v>
      </c>
      <c r="B57" s="492">
        <v>856</v>
      </c>
      <c r="C57" s="492"/>
      <c r="D57" s="492"/>
      <c r="E57" s="492">
        <v>869</v>
      </c>
      <c r="F57" s="492"/>
      <c r="G57" s="492"/>
      <c r="H57" s="492">
        <v>864</v>
      </c>
      <c r="I57" s="492"/>
      <c r="J57" s="492"/>
      <c r="K57" s="492">
        <v>881</v>
      </c>
      <c r="L57" s="492"/>
      <c r="M57" s="492"/>
      <c r="N57" s="492">
        <v>977</v>
      </c>
      <c r="O57" s="492"/>
      <c r="P57" s="492"/>
      <c r="Q57" s="492">
        <v>997</v>
      </c>
      <c r="R57" s="492"/>
      <c r="S57" s="492"/>
      <c r="T57" s="552">
        <v>1030.80783</v>
      </c>
      <c r="U57" s="553"/>
      <c r="V57" s="554"/>
      <c r="W57" s="552">
        <v>1047.88284</v>
      </c>
      <c r="X57" s="553"/>
      <c r="Y57" s="554"/>
      <c r="Z57" s="438">
        <v>1030.0394899999999</v>
      </c>
      <c r="AA57" s="438"/>
      <c r="AB57" s="438"/>
      <c r="AC57" s="438">
        <v>1048.35007</v>
      </c>
      <c r="AD57" s="438"/>
      <c r="AE57" s="438"/>
      <c r="AF57" s="541">
        <f>AVERAGE(B57,H57,N57,T57,Z57)</f>
        <v>951.56946399999993</v>
      </c>
      <c r="AG57" s="541"/>
      <c r="AH57" s="541"/>
      <c r="AI57" s="541">
        <f>AVERAGE(E57,K57,Q57,W57,AC57)</f>
        <v>968.64658200000008</v>
      </c>
      <c r="AJ57" s="541"/>
      <c r="AK57" s="541"/>
      <c r="AL57" s="544">
        <v>1033.1352199999999</v>
      </c>
      <c r="AM57" s="544"/>
      <c r="AN57" s="544"/>
      <c r="AO57" s="544">
        <v>1055.2426599999999</v>
      </c>
      <c r="AP57" s="544"/>
      <c r="AQ57" s="544"/>
    </row>
    <row r="58" spans="1:43" s="131" customFormat="1" ht="15" customHeight="1">
      <c r="A58" s="303" t="s">
        <v>44</v>
      </c>
      <c r="B58" s="460">
        <v>796</v>
      </c>
      <c r="C58" s="460"/>
      <c r="D58" s="460"/>
      <c r="E58" s="460">
        <v>818</v>
      </c>
      <c r="F58" s="460"/>
      <c r="G58" s="460"/>
      <c r="H58" s="460">
        <v>822</v>
      </c>
      <c r="I58" s="460"/>
      <c r="J58" s="460"/>
      <c r="K58" s="460">
        <v>839</v>
      </c>
      <c r="L58" s="460"/>
      <c r="M58" s="460"/>
      <c r="N58" s="460">
        <v>925</v>
      </c>
      <c r="O58" s="460"/>
      <c r="P58" s="460"/>
      <c r="Q58" s="460">
        <v>945</v>
      </c>
      <c r="R58" s="460"/>
      <c r="S58" s="460"/>
      <c r="T58" s="489">
        <v>958.02057000000002</v>
      </c>
      <c r="U58" s="493"/>
      <c r="V58" s="491"/>
      <c r="W58" s="489">
        <v>976.54623000000004</v>
      </c>
      <c r="X58" s="493"/>
      <c r="Y58" s="491"/>
      <c r="Z58" s="439">
        <v>977.29610000000002</v>
      </c>
      <c r="AA58" s="439"/>
      <c r="AB58" s="439"/>
      <c r="AC58" s="439">
        <v>993.67121999999995</v>
      </c>
      <c r="AD58" s="439"/>
      <c r="AE58" s="439"/>
      <c r="AF58" s="542">
        <f t="shared" ref="AF58" si="8">AVERAGE(B58,H58,N58,T58,Z58)</f>
        <v>895.66333400000008</v>
      </c>
      <c r="AG58" s="542"/>
      <c r="AH58" s="542"/>
      <c r="AI58" s="542">
        <f t="shared" ref="AI58" si="9">AVERAGE(E58,K58,Q58,W58,AC58)</f>
        <v>914.44349</v>
      </c>
      <c r="AJ58" s="542"/>
      <c r="AK58" s="542"/>
      <c r="AL58" s="545">
        <v>965.60924999999997</v>
      </c>
      <c r="AM58" s="545"/>
      <c r="AN58" s="545"/>
      <c r="AO58" s="545">
        <v>995.80858000000001</v>
      </c>
      <c r="AP58" s="545"/>
      <c r="AQ58" s="545"/>
    </row>
    <row r="59" spans="1:43" s="131" customFormat="1" ht="15" customHeight="1">
      <c r="A59" s="300" t="s">
        <v>45</v>
      </c>
      <c r="B59" s="492">
        <v>756</v>
      </c>
      <c r="C59" s="492"/>
      <c r="D59" s="492"/>
      <c r="E59" s="492">
        <v>777</v>
      </c>
      <c r="F59" s="492"/>
      <c r="G59" s="492"/>
      <c r="H59" s="492">
        <v>781</v>
      </c>
      <c r="I59" s="492"/>
      <c r="J59" s="492"/>
      <c r="K59" s="492">
        <v>806</v>
      </c>
      <c r="L59" s="492"/>
      <c r="M59" s="492"/>
      <c r="N59" s="492">
        <v>900</v>
      </c>
      <c r="O59" s="492"/>
      <c r="P59" s="492"/>
      <c r="Q59" s="492">
        <v>921</v>
      </c>
      <c r="R59" s="492"/>
      <c r="S59" s="492"/>
      <c r="T59" s="486">
        <v>898.83262999999999</v>
      </c>
      <c r="U59" s="487"/>
      <c r="V59" s="488"/>
      <c r="W59" s="486">
        <v>921.49590000000001</v>
      </c>
      <c r="X59" s="487"/>
      <c r="Y59" s="488"/>
      <c r="Z59" s="438">
        <v>902.41467</v>
      </c>
      <c r="AA59" s="438"/>
      <c r="AB59" s="438"/>
      <c r="AC59" s="438">
        <v>923.55736000000002</v>
      </c>
      <c r="AD59" s="438"/>
      <c r="AE59" s="438"/>
      <c r="AF59" s="543">
        <f t="shared" ref="AF59:AF68" si="10">AVERAGE(B59,H59,N59,T59,Z59)</f>
        <v>847.64945999999998</v>
      </c>
      <c r="AG59" s="543"/>
      <c r="AH59" s="543"/>
      <c r="AI59" s="543">
        <f t="shared" ref="AI59:AI68" si="11">AVERAGE(E59,K59,Q59,W59,AC59)</f>
        <v>869.81065199999989</v>
      </c>
      <c r="AJ59" s="543"/>
      <c r="AK59" s="543"/>
      <c r="AL59" s="535">
        <v>899.28911000000005</v>
      </c>
      <c r="AM59" s="536"/>
      <c r="AN59" s="537"/>
      <c r="AO59" s="535">
        <v>923.82010000000002</v>
      </c>
      <c r="AP59" s="536"/>
      <c r="AQ59" s="537"/>
    </row>
    <row r="60" spans="1:43" s="131" customFormat="1" ht="15" customHeight="1">
      <c r="A60" s="133" t="s">
        <v>46</v>
      </c>
      <c r="B60" s="460">
        <v>710</v>
      </c>
      <c r="C60" s="460"/>
      <c r="D60" s="460"/>
      <c r="E60" s="460">
        <v>729</v>
      </c>
      <c r="F60" s="460"/>
      <c r="G60" s="460"/>
      <c r="H60" s="460">
        <v>741</v>
      </c>
      <c r="I60" s="460"/>
      <c r="J60" s="460"/>
      <c r="K60" s="460">
        <v>764</v>
      </c>
      <c r="L60" s="460"/>
      <c r="M60" s="460"/>
      <c r="N60" s="460">
        <v>846</v>
      </c>
      <c r="O60" s="460"/>
      <c r="P60" s="460"/>
      <c r="Q60" s="460">
        <v>864</v>
      </c>
      <c r="R60" s="460"/>
      <c r="S60" s="460"/>
      <c r="T60" s="489">
        <v>849.13115000000005</v>
      </c>
      <c r="U60" s="490"/>
      <c r="V60" s="491"/>
      <c r="W60" s="489">
        <v>865.79495999999995</v>
      </c>
      <c r="X60" s="490"/>
      <c r="Y60" s="491"/>
      <c r="Z60" s="439">
        <v>851.19956999999999</v>
      </c>
      <c r="AA60" s="439"/>
      <c r="AB60" s="439"/>
      <c r="AC60" s="439">
        <v>867.15304000000003</v>
      </c>
      <c r="AD60" s="439"/>
      <c r="AE60" s="439"/>
      <c r="AF60" s="551">
        <f t="shared" si="10"/>
        <v>799.46614399999999</v>
      </c>
      <c r="AG60" s="551"/>
      <c r="AH60" s="551"/>
      <c r="AI60" s="551">
        <f t="shared" si="11"/>
        <v>817.98960000000011</v>
      </c>
      <c r="AJ60" s="551"/>
      <c r="AK60" s="551"/>
      <c r="AL60" s="529" t="s">
        <v>153</v>
      </c>
      <c r="AM60" s="530"/>
      <c r="AN60" s="531"/>
      <c r="AO60" s="529" t="s">
        <v>153</v>
      </c>
      <c r="AP60" s="530"/>
      <c r="AQ60" s="531"/>
    </row>
    <row r="61" spans="1:43" s="131" customFormat="1" ht="15" customHeight="1">
      <c r="A61" s="132" t="s">
        <v>47</v>
      </c>
      <c r="B61" s="492">
        <v>694</v>
      </c>
      <c r="C61" s="492"/>
      <c r="D61" s="492"/>
      <c r="E61" s="492">
        <v>713</v>
      </c>
      <c r="F61" s="492"/>
      <c r="G61" s="492"/>
      <c r="H61" s="492">
        <v>706</v>
      </c>
      <c r="I61" s="492"/>
      <c r="J61" s="492"/>
      <c r="K61" s="492">
        <v>728</v>
      </c>
      <c r="L61" s="492"/>
      <c r="M61" s="492"/>
      <c r="N61" s="492">
        <v>822</v>
      </c>
      <c r="O61" s="492"/>
      <c r="P61" s="492"/>
      <c r="Q61" s="492">
        <v>838</v>
      </c>
      <c r="R61" s="492"/>
      <c r="S61" s="492"/>
      <c r="T61" s="486">
        <v>827.24201000000005</v>
      </c>
      <c r="U61" s="487"/>
      <c r="V61" s="488"/>
      <c r="W61" s="486">
        <v>840.82417999999996</v>
      </c>
      <c r="X61" s="487"/>
      <c r="Y61" s="488"/>
      <c r="Z61" s="438">
        <v>828.12890000000004</v>
      </c>
      <c r="AA61" s="438"/>
      <c r="AB61" s="438"/>
      <c r="AC61" s="438">
        <v>844.36410999999998</v>
      </c>
      <c r="AD61" s="438"/>
      <c r="AE61" s="438"/>
      <c r="AF61" s="543">
        <f t="shared" si="10"/>
        <v>775.47418200000004</v>
      </c>
      <c r="AG61" s="543"/>
      <c r="AH61" s="543"/>
      <c r="AI61" s="543">
        <f t="shared" si="11"/>
        <v>792.83765800000003</v>
      </c>
      <c r="AJ61" s="543"/>
      <c r="AK61" s="543"/>
      <c r="AL61" s="532" t="s">
        <v>153</v>
      </c>
      <c r="AM61" s="533"/>
      <c r="AN61" s="534"/>
      <c r="AO61" s="532" t="s">
        <v>153</v>
      </c>
      <c r="AP61" s="533"/>
      <c r="AQ61" s="534"/>
    </row>
    <row r="62" spans="1:43" s="131" customFormat="1" ht="15" customHeight="1">
      <c r="A62" s="133" t="s">
        <v>48</v>
      </c>
      <c r="B62" s="460">
        <v>669</v>
      </c>
      <c r="C62" s="460"/>
      <c r="D62" s="460"/>
      <c r="E62" s="460">
        <v>686</v>
      </c>
      <c r="F62" s="460"/>
      <c r="G62" s="460"/>
      <c r="H62" s="460">
        <v>693</v>
      </c>
      <c r="I62" s="460"/>
      <c r="J62" s="460"/>
      <c r="K62" s="460">
        <v>714</v>
      </c>
      <c r="L62" s="460"/>
      <c r="M62" s="460"/>
      <c r="N62" s="460">
        <v>798</v>
      </c>
      <c r="O62" s="460"/>
      <c r="P62" s="460"/>
      <c r="Q62" s="460">
        <v>815</v>
      </c>
      <c r="R62" s="460"/>
      <c r="S62" s="460"/>
      <c r="T62" s="489">
        <v>817.18389000000002</v>
      </c>
      <c r="U62" s="490"/>
      <c r="V62" s="491"/>
      <c r="W62" s="489">
        <v>832.55629999999996</v>
      </c>
      <c r="X62" s="490"/>
      <c r="Y62" s="491"/>
      <c r="Z62" s="439">
        <v>809.93508999999995</v>
      </c>
      <c r="AA62" s="439"/>
      <c r="AB62" s="439"/>
      <c r="AC62" s="439">
        <v>827.24318000000005</v>
      </c>
      <c r="AD62" s="439"/>
      <c r="AE62" s="439"/>
      <c r="AF62" s="551">
        <f t="shared" si="10"/>
        <v>757.42379600000004</v>
      </c>
      <c r="AG62" s="551"/>
      <c r="AH62" s="551"/>
      <c r="AI62" s="551">
        <f t="shared" si="11"/>
        <v>774.95989600000007</v>
      </c>
      <c r="AJ62" s="551"/>
      <c r="AK62" s="551"/>
      <c r="AL62" s="529" t="s">
        <v>153</v>
      </c>
      <c r="AM62" s="530"/>
      <c r="AN62" s="531"/>
      <c r="AO62" s="529" t="s">
        <v>153</v>
      </c>
      <c r="AP62" s="530"/>
      <c r="AQ62" s="531"/>
    </row>
    <row r="63" spans="1:43" s="131" customFormat="1" ht="15" customHeight="1">
      <c r="A63" s="132" t="s">
        <v>49</v>
      </c>
      <c r="B63" s="492">
        <v>711</v>
      </c>
      <c r="C63" s="492"/>
      <c r="D63" s="492"/>
      <c r="E63" s="492">
        <v>723</v>
      </c>
      <c r="F63" s="492"/>
      <c r="G63" s="492"/>
      <c r="H63" s="492">
        <v>796</v>
      </c>
      <c r="I63" s="492"/>
      <c r="J63" s="492"/>
      <c r="K63" s="492">
        <v>811</v>
      </c>
      <c r="L63" s="492"/>
      <c r="M63" s="492"/>
      <c r="N63" s="492">
        <v>841</v>
      </c>
      <c r="O63" s="492"/>
      <c r="P63" s="492"/>
      <c r="Q63" s="492">
        <v>851</v>
      </c>
      <c r="R63" s="492"/>
      <c r="S63" s="492"/>
      <c r="T63" s="486">
        <v>847.12929999999994</v>
      </c>
      <c r="U63" s="487"/>
      <c r="V63" s="488"/>
      <c r="W63" s="486">
        <v>860.32974000000002</v>
      </c>
      <c r="X63" s="487"/>
      <c r="Y63" s="488"/>
      <c r="Z63" s="438">
        <v>839.81641000000002</v>
      </c>
      <c r="AA63" s="438"/>
      <c r="AB63" s="438"/>
      <c r="AC63" s="438">
        <v>853.01697000000001</v>
      </c>
      <c r="AD63" s="438"/>
      <c r="AE63" s="438"/>
      <c r="AF63" s="543">
        <f t="shared" si="10"/>
        <v>806.98914200000002</v>
      </c>
      <c r="AG63" s="543"/>
      <c r="AH63" s="543"/>
      <c r="AI63" s="543">
        <f t="shared" si="11"/>
        <v>819.66934199999992</v>
      </c>
      <c r="AJ63" s="543"/>
      <c r="AK63" s="543"/>
      <c r="AL63" s="532" t="s">
        <v>153</v>
      </c>
      <c r="AM63" s="533"/>
      <c r="AN63" s="534"/>
      <c r="AO63" s="532" t="s">
        <v>153</v>
      </c>
      <c r="AP63" s="533"/>
      <c r="AQ63" s="534"/>
    </row>
    <row r="64" spans="1:43" s="131" customFormat="1" ht="15" customHeight="1">
      <c r="A64" s="133" t="s">
        <v>50</v>
      </c>
      <c r="B64" s="460">
        <v>741</v>
      </c>
      <c r="C64" s="460"/>
      <c r="D64" s="460"/>
      <c r="E64" s="460">
        <v>756</v>
      </c>
      <c r="F64" s="460"/>
      <c r="G64" s="460"/>
      <c r="H64" s="460">
        <v>819</v>
      </c>
      <c r="I64" s="460"/>
      <c r="J64" s="460"/>
      <c r="K64" s="460">
        <v>834</v>
      </c>
      <c r="L64" s="460"/>
      <c r="M64" s="460"/>
      <c r="N64" s="460">
        <v>864</v>
      </c>
      <c r="O64" s="460"/>
      <c r="P64" s="460"/>
      <c r="Q64" s="460">
        <v>878</v>
      </c>
      <c r="R64" s="460"/>
      <c r="S64" s="460"/>
      <c r="T64" s="489">
        <v>868.14458000000002</v>
      </c>
      <c r="U64" s="490"/>
      <c r="V64" s="491"/>
      <c r="W64" s="489">
        <v>882.47784999999999</v>
      </c>
      <c r="X64" s="490"/>
      <c r="Y64" s="491"/>
      <c r="Z64" s="439">
        <v>876.94245999999998</v>
      </c>
      <c r="AA64" s="439"/>
      <c r="AB64" s="439"/>
      <c r="AC64" s="439">
        <v>893.74549999999999</v>
      </c>
      <c r="AD64" s="439"/>
      <c r="AE64" s="439"/>
      <c r="AF64" s="551">
        <f t="shared" si="10"/>
        <v>833.81740800000011</v>
      </c>
      <c r="AG64" s="551"/>
      <c r="AH64" s="551"/>
      <c r="AI64" s="551">
        <f t="shared" si="11"/>
        <v>848.84467000000006</v>
      </c>
      <c r="AJ64" s="551"/>
      <c r="AK64" s="551"/>
      <c r="AL64" s="529" t="s">
        <v>153</v>
      </c>
      <c r="AM64" s="530"/>
      <c r="AN64" s="531"/>
      <c r="AO64" s="529" t="s">
        <v>153</v>
      </c>
      <c r="AP64" s="530"/>
      <c r="AQ64" s="531"/>
    </row>
    <row r="65" spans="1:43" s="131" customFormat="1" ht="15" customHeight="1">
      <c r="A65" s="132" t="s">
        <v>51</v>
      </c>
      <c r="B65" s="492">
        <v>795</v>
      </c>
      <c r="C65" s="492"/>
      <c r="D65" s="492"/>
      <c r="E65" s="492">
        <v>815</v>
      </c>
      <c r="F65" s="492"/>
      <c r="G65" s="492"/>
      <c r="H65" s="492">
        <v>891</v>
      </c>
      <c r="I65" s="492"/>
      <c r="J65" s="492"/>
      <c r="K65" s="492">
        <v>915</v>
      </c>
      <c r="L65" s="492"/>
      <c r="M65" s="492"/>
      <c r="N65" s="492">
        <v>922</v>
      </c>
      <c r="O65" s="492"/>
      <c r="P65" s="492"/>
      <c r="Q65" s="492">
        <v>940</v>
      </c>
      <c r="R65" s="492"/>
      <c r="S65" s="492"/>
      <c r="T65" s="486">
        <v>941.05925999999999</v>
      </c>
      <c r="U65" s="487"/>
      <c r="V65" s="488"/>
      <c r="W65" s="486">
        <v>961.06587000000002</v>
      </c>
      <c r="X65" s="487"/>
      <c r="Y65" s="488"/>
      <c r="Z65" s="438">
        <v>954.27292</v>
      </c>
      <c r="AA65" s="438"/>
      <c r="AB65" s="438"/>
      <c r="AC65" s="438">
        <v>973.58776</v>
      </c>
      <c r="AD65" s="438"/>
      <c r="AE65" s="438"/>
      <c r="AF65" s="543">
        <f t="shared" si="10"/>
        <v>900.66643600000009</v>
      </c>
      <c r="AG65" s="543"/>
      <c r="AH65" s="543"/>
      <c r="AI65" s="543">
        <f t="shared" si="11"/>
        <v>920.93072599999994</v>
      </c>
      <c r="AJ65" s="543"/>
      <c r="AK65" s="543"/>
      <c r="AL65" s="532" t="s">
        <v>153</v>
      </c>
      <c r="AM65" s="533"/>
      <c r="AN65" s="534"/>
      <c r="AO65" s="532" t="s">
        <v>153</v>
      </c>
      <c r="AP65" s="533"/>
      <c r="AQ65" s="534"/>
    </row>
    <row r="66" spans="1:43" s="131" customFormat="1" ht="15" customHeight="1">
      <c r="A66" s="133" t="s">
        <v>52</v>
      </c>
      <c r="B66" s="460">
        <v>898</v>
      </c>
      <c r="C66" s="460"/>
      <c r="D66" s="460"/>
      <c r="E66" s="460">
        <v>923</v>
      </c>
      <c r="F66" s="460"/>
      <c r="G66" s="460"/>
      <c r="H66" s="460">
        <v>979</v>
      </c>
      <c r="I66" s="460"/>
      <c r="J66" s="460"/>
      <c r="K66" s="460" t="s">
        <v>31</v>
      </c>
      <c r="L66" s="460"/>
      <c r="M66" s="460"/>
      <c r="N66" s="460" t="s">
        <v>32</v>
      </c>
      <c r="O66" s="460"/>
      <c r="P66" s="460"/>
      <c r="Q66" s="460">
        <v>1035</v>
      </c>
      <c r="R66" s="460"/>
      <c r="S66" s="460"/>
      <c r="T66" s="489">
        <v>1029.0782899999999</v>
      </c>
      <c r="U66" s="490"/>
      <c r="V66" s="491"/>
      <c r="W66" s="489">
        <v>1055.9847299999999</v>
      </c>
      <c r="X66" s="490"/>
      <c r="Y66" s="491"/>
      <c r="Z66" s="439">
        <v>1040.87898</v>
      </c>
      <c r="AA66" s="439"/>
      <c r="AB66" s="439"/>
      <c r="AC66" s="439">
        <v>1066.7325699999999</v>
      </c>
      <c r="AD66" s="439"/>
      <c r="AE66" s="439"/>
      <c r="AF66" s="551">
        <f t="shared" si="10"/>
        <v>986.73931749999997</v>
      </c>
      <c r="AG66" s="551"/>
      <c r="AH66" s="551"/>
      <c r="AI66" s="551">
        <f t="shared" si="11"/>
        <v>1020.1793250000001</v>
      </c>
      <c r="AJ66" s="551"/>
      <c r="AK66" s="551"/>
      <c r="AL66" s="529" t="s">
        <v>153</v>
      </c>
      <c r="AM66" s="530"/>
      <c r="AN66" s="531"/>
      <c r="AO66" s="529" t="s">
        <v>153</v>
      </c>
      <c r="AP66" s="530"/>
      <c r="AQ66" s="531"/>
    </row>
    <row r="67" spans="1:43" s="131" customFormat="1" ht="15" customHeight="1">
      <c r="A67" s="138" t="s">
        <v>53</v>
      </c>
      <c r="B67" s="492">
        <v>926</v>
      </c>
      <c r="C67" s="492"/>
      <c r="D67" s="492"/>
      <c r="E67" s="492">
        <v>951</v>
      </c>
      <c r="F67" s="492"/>
      <c r="G67" s="492"/>
      <c r="H67" s="492" t="s">
        <v>33</v>
      </c>
      <c r="I67" s="492"/>
      <c r="J67" s="492"/>
      <c r="K67" s="492" t="s">
        <v>34</v>
      </c>
      <c r="L67" s="492"/>
      <c r="M67" s="492"/>
      <c r="N67" s="492" t="s">
        <v>35</v>
      </c>
      <c r="O67" s="492"/>
      <c r="P67" s="492"/>
      <c r="Q67" s="492" t="s">
        <v>36</v>
      </c>
      <c r="R67" s="492"/>
      <c r="S67" s="492"/>
      <c r="T67" s="486">
        <v>1058.1262400000001</v>
      </c>
      <c r="U67" s="487"/>
      <c r="V67" s="488"/>
      <c r="W67" s="486">
        <v>1087.43516</v>
      </c>
      <c r="X67" s="487"/>
      <c r="Y67" s="488"/>
      <c r="Z67" s="438">
        <v>1067.28728</v>
      </c>
      <c r="AA67" s="438"/>
      <c r="AB67" s="438"/>
      <c r="AC67" s="438">
        <v>1094.32141</v>
      </c>
      <c r="AD67" s="438"/>
      <c r="AE67" s="438"/>
      <c r="AF67" s="559">
        <f t="shared" si="10"/>
        <v>1017.13784</v>
      </c>
      <c r="AG67" s="559"/>
      <c r="AH67" s="559"/>
      <c r="AI67" s="559">
        <f t="shared" si="11"/>
        <v>1044.2521899999999</v>
      </c>
      <c r="AJ67" s="559"/>
      <c r="AK67" s="559"/>
      <c r="AL67" s="532" t="s">
        <v>153</v>
      </c>
      <c r="AM67" s="533"/>
      <c r="AN67" s="534"/>
      <c r="AO67" s="546" t="s">
        <v>153</v>
      </c>
      <c r="AP67" s="547"/>
      <c r="AQ67" s="548"/>
    </row>
    <row r="68" spans="1:43" s="131" customFormat="1" ht="17.399999999999999" thickBot="1">
      <c r="A68" s="133" t="s">
        <v>54</v>
      </c>
      <c r="B68" s="460">
        <v>923</v>
      </c>
      <c r="C68" s="460"/>
      <c r="D68" s="460"/>
      <c r="E68" s="460">
        <v>943</v>
      </c>
      <c r="F68" s="460"/>
      <c r="G68" s="460"/>
      <c r="H68" s="460" t="s">
        <v>38</v>
      </c>
      <c r="I68" s="460"/>
      <c r="J68" s="460"/>
      <c r="K68" s="460" t="s">
        <v>39</v>
      </c>
      <c r="L68" s="460"/>
      <c r="M68" s="460"/>
      <c r="N68" s="460" t="s">
        <v>40</v>
      </c>
      <c r="O68" s="460"/>
      <c r="P68" s="460"/>
      <c r="Q68" s="460" t="s">
        <v>37</v>
      </c>
      <c r="R68" s="460"/>
      <c r="S68" s="460"/>
      <c r="T68" s="461">
        <v>1061.807</v>
      </c>
      <c r="U68" s="462"/>
      <c r="V68" s="463"/>
      <c r="W68" s="461">
        <v>1086.77304</v>
      </c>
      <c r="X68" s="462"/>
      <c r="Y68" s="463"/>
      <c r="Z68" s="439">
        <v>1060.1666</v>
      </c>
      <c r="AA68" s="439"/>
      <c r="AB68" s="439"/>
      <c r="AC68" s="439">
        <v>1084.2774899999999</v>
      </c>
      <c r="AD68" s="439"/>
      <c r="AE68" s="439"/>
      <c r="AF68" s="551">
        <f t="shared" si="10"/>
        <v>1014.9912</v>
      </c>
      <c r="AG68" s="551"/>
      <c r="AH68" s="551"/>
      <c r="AI68" s="551">
        <f t="shared" si="11"/>
        <v>1038.0168433333333</v>
      </c>
      <c r="AJ68" s="551"/>
      <c r="AK68" s="551"/>
      <c r="AL68" s="526" t="s">
        <v>153</v>
      </c>
      <c r="AM68" s="527"/>
      <c r="AN68" s="528"/>
      <c r="AO68" s="526" t="s">
        <v>153</v>
      </c>
      <c r="AP68" s="527"/>
      <c r="AQ68" s="528"/>
    </row>
    <row r="69" spans="1:43" s="131" customFormat="1" ht="15" customHeight="1" thickBot="1">
      <c r="A69" s="177" t="s">
        <v>22</v>
      </c>
      <c r="B69" s="453">
        <v>768</v>
      </c>
      <c r="C69" s="453"/>
      <c r="D69" s="453"/>
      <c r="E69" s="453">
        <v>786</v>
      </c>
      <c r="F69" s="453"/>
      <c r="G69" s="453"/>
      <c r="H69" s="453">
        <v>819</v>
      </c>
      <c r="I69" s="453"/>
      <c r="J69" s="453"/>
      <c r="K69" s="453">
        <v>842</v>
      </c>
      <c r="L69" s="453"/>
      <c r="M69" s="453"/>
      <c r="N69" s="453">
        <v>897</v>
      </c>
      <c r="O69" s="453"/>
      <c r="P69" s="453"/>
      <c r="Q69" s="453">
        <v>914</v>
      </c>
      <c r="R69" s="453"/>
      <c r="S69" s="453"/>
      <c r="T69" s="454">
        <v>907.45789011206102</v>
      </c>
      <c r="U69" s="455"/>
      <c r="V69" s="456"/>
      <c r="W69" s="454">
        <v>925.07082701147795</v>
      </c>
      <c r="X69" s="455"/>
      <c r="Y69" s="456"/>
      <c r="Z69" s="440">
        <v>911.47438537694495</v>
      </c>
      <c r="AA69" s="440"/>
      <c r="AB69" s="440"/>
      <c r="AC69" s="440">
        <v>929.70855062925204</v>
      </c>
      <c r="AD69" s="440"/>
      <c r="AE69" s="440"/>
      <c r="AF69" s="555">
        <f>AVERAGE(AF57:AH68)</f>
        <v>882.29897695833336</v>
      </c>
      <c r="AG69" s="555"/>
      <c r="AH69" s="555"/>
      <c r="AI69" s="555">
        <f>AVERAGE(AI57:AK68)</f>
        <v>902.54841452777771</v>
      </c>
      <c r="AJ69" s="555"/>
      <c r="AK69" s="555"/>
      <c r="AL69" s="538">
        <v>944.84278144300856</v>
      </c>
      <c r="AM69" s="539"/>
      <c r="AN69" s="540"/>
      <c r="AO69" s="538">
        <v>968.95003366989624</v>
      </c>
      <c r="AP69" s="539"/>
      <c r="AQ69" s="540"/>
    </row>
    <row r="70" spans="1:43" s="131" customFormat="1" ht="15" customHeight="1" thickBot="1">
      <c r="A70" s="180"/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2"/>
      <c r="AA70" s="182"/>
      <c r="AB70" s="182"/>
      <c r="AC70" s="182"/>
      <c r="AD70" s="182"/>
      <c r="AE70" s="182"/>
      <c r="AF70" s="183"/>
      <c r="AG70" s="183"/>
      <c r="AH70" s="183"/>
      <c r="AI70" s="183"/>
      <c r="AJ70" s="183"/>
      <c r="AK70" s="183"/>
      <c r="AL70" s="184"/>
      <c r="AM70" s="184"/>
      <c r="AN70" s="184"/>
      <c r="AO70" s="184"/>
      <c r="AP70" s="184"/>
      <c r="AQ70" s="184"/>
    </row>
    <row r="71" spans="1:43" s="131" customFormat="1" ht="64.5" customHeight="1" thickBot="1">
      <c r="A71" s="179" t="s">
        <v>98</v>
      </c>
      <c r="B71" s="549" t="s">
        <v>4</v>
      </c>
      <c r="C71" s="550"/>
      <c r="D71" s="549" t="s">
        <v>5</v>
      </c>
      <c r="E71" s="550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2"/>
      <c r="AA71" s="182"/>
      <c r="AB71" s="182"/>
      <c r="AC71" s="182"/>
      <c r="AD71" s="182"/>
      <c r="AE71" s="182"/>
      <c r="AF71" s="183"/>
      <c r="AG71" s="183"/>
      <c r="AH71" s="183"/>
      <c r="AI71" s="183"/>
      <c r="AJ71" s="183"/>
      <c r="AK71" s="183"/>
      <c r="AL71" s="184"/>
      <c r="AM71" s="184"/>
      <c r="AN71" s="184"/>
      <c r="AO71" s="184"/>
      <c r="AP71" s="184"/>
      <c r="AQ71" s="184"/>
    </row>
    <row r="72" spans="1:43" s="131" customFormat="1" ht="15" customHeight="1">
      <c r="A72" s="132" t="s">
        <v>43</v>
      </c>
      <c r="B72" s="420">
        <f>IF(OR(AL57=""),"",((AL57-Z57)/Z57))</f>
        <v>3.0054478785080403E-3</v>
      </c>
      <c r="C72" s="421"/>
      <c r="D72" s="420">
        <f>IF(OR(AO57=""),"",((AO57-AC57)/AC57))</f>
        <v>6.5747026658756532E-3</v>
      </c>
      <c r="E72" s="42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2"/>
      <c r="AA72" s="182"/>
      <c r="AB72" s="182"/>
      <c r="AC72" s="182"/>
      <c r="AD72" s="182"/>
      <c r="AE72" s="182"/>
      <c r="AF72" s="183"/>
      <c r="AG72" s="183"/>
      <c r="AH72" s="183"/>
      <c r="AI72" s="183"/>
      <c r="AJ72" s="183"/>
      <c r="AK72" s="183"/>
      <c r="AL72" s="184"/>
      <c r="AM72" s="184"/>
      <c r="AN72" s="184"/>
      <c r="AO72" s="184"/>
      <c r="AP72" s="184"/>
      <c r="AQ72" s="184"/>
    </row>
    <row r="73" spans="1:43" s="131" customFormat="1" ht="15" customHeight="1">
      <c r="A73" s="133" t="s">
        <v>44</v>
      </c>
      <c r="B73" s="422">
        <f t="shared" ref="B73:B83" si="12">IF(OR(AL58=""),"",((AL58-Z58)/Z58))</f>
        <v>-1.1958351210037622E-2</v>
      </c>
      <c r="C73" s="423"/>
      <c r="D73" s="422">
        <f t="shared" ref="D73:D83" si="13">IF(OR(AO58=""),"",((AO58-AC58)/AC58))</f>
        <v>2.1509730351252981E-3</v>
      </c>
      <c r="E73" s="423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2"/>
      <c r="AA73" s="182"/>
      <c r="AB73" s="182"/>
      <c r="AC73" s="182"/>
      <c r="AD73" s="182"/>
      <c r="AE73" s="182"/>
      <c r="AF73" s="183"/>
      <c r="AG73" s="183"/>
      <c r="AH73" s="183"/>
      <c r="AI73" s="183"/>
      <c r="AJ73" s="183"/>
      <c r="AK73" s="183"/>
      <c r="AL73" s="184"/>
      <c r="AM73" s="184"/>
      <c r="AN73" s="184"/>
      <c r="AO73" s="184"/>
      <c r="AP73" s="184"/>
      <c r="AQ73" s="184"/>
    </row>
    <row r="74" spans="1:43" s="131" customFormat="1" ht="15" customHeight="1">
      <c r="A74" s="132" t="s">
        <v>45</v>
      </c>
      <c r="B74" s="424">
        <f t="shared" si="12"/>
        <v>-3.4635518502818116E-3</v>
      </c>
      <c r="C74" s="425"/>
      <c r="D74" s="424">
        <f t="shared" si="13"/>
        <v>2.8448693213814892E-4</v>
      </c>
      <c r="E74" s="425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2"/>
      <c r="AA74" s="182"/>
      <c r="AB74" s="182"/>
      <c r="AC74" s="182"/>
      <c r="AD74" s="182"/>
      <c r="AE74" s="182"/>
      <c r="AF74" s="183"/>
      <c r="AG74" s="183"/>
      <c r="AH74" s="183"/>
      <c r="AI74" s="183"/>
      <c r="AJ74" s="183"/>
      <c r="AK74" s="183"/>
      <c r="AL74" s="184"/>
      <c r="AM74" s="184"/>
      <c r="AN74" s="184"/>
      <c r="AO74" s="184"/>
      <c r="AP74" s="184"/>
      <c r="AQ74" s="184"/>
    </row>
    <row r="75" spans="1:43" s="131" customFormat="1" ht="15" customHeight="1">
      <c r="A75" s="133" t="s">
        <v>46</v>
      </c>
      <c r="B75" s="422" t="str">
        <f t="shared" si="12"/>
        <v/>
      </c>
      <c r="C75" s="423"/>
      <c r="D75" s="422" t="str">
        <f t="shared" si="13"/>
        <v/>
      </c>
      <c r="E75" s="423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2"/>
      <c r="AA75" s="182"/>
      <c r="AB75" s="182"/>
      <c r="AC75" s="182"/>
      <c r="AD75" s="182"/>
      <c r="AE75" s="182"/>
      <c r="AF75" s="183"/>
      <c r="AG75" s="183"/>
      <c r="AH75" s="183"/>
      <c r="AI75" s="183"/>
      <c r="AJ75" s="183"/>
      <c r="AK75" s="183"/>
      <c r="AL75" s="184"/>
      <c r="AM75" s="184"/>
      <c r="AN75" s="184"/>
      <c r="AO75" s="184"/>
      <c r="AP75" s="184"/>
      <c r="AQ75" s="184"/>
    </row>
    <row r="76" spans="1:43" s="131" customFormat="1" ht="15" customHeight="1">
      <c r="A76" s="132" t="s">
        <v>47</v>
      </c>
      <c r="B76" s="424" t="str">
        <f t="shared" si="12"/>
        <v/>
      </c>
      <c r="C76" s="425"/>
      <c r="D76" s="424" t="str">
        <f t="shared" si="13"/>
        <v/>
      </c>
      <c r="E76" s="425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2"/>
      <c r="AA76" s="182"/>
      <c r="AB76" s="182"/>
      <c r="AC76" s="182"/>
      <c r="AD76" s="182"/>
      <c r="AE76" s="182"/>
      <c r="AF76" s="183"/>
      <c r="AG76" s="183"/>
      <c r="AH76" s="183"/>
      <c r="AI76" s="183"/>
      <c r="AJ76" s="183"/>
      <c r="AK76" s="183"/>
      <c r="AL76" s="184"/>
      <c r="AM76" s="184"/>
      <c r="AN76" s="184"/>
      <c r="AO76" s="184"/>
      <c r="AP76" s="184"/>
      <c r="AQ76" s="184"/>
    </row>
    <row r="77" spans="1:43" s="131" customFormat="1" ht="15" customHeight="1">
      <c r="A77" s="133" t="s">
        <v>48</v>
      </c>
      <c r="B77" s="422" t="str">
        <f t="shared" si="12"/>
        <v/>
      </c>
      <c r="C77" s="423"/>
      <c r="D77" s="422" t="str">
        <f t="shared" si="13"/>
        <v/>
      </c>
      <c r="E77" s="423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2"/>
      <c r="AA77" s="182"/>
      <c r="AB77" s="182"/>
      <c r="AC77" s="182"/>
      <c r="AD77" s="182"/>
      <c r="AE77" s="182"/>
      <c r="AF77" s="183"/>
      <c r="AG77" s="183"/>
      <c r="AH77" s="183"/>
      <c r="AI77" s="183"/>
      <c r="AJ77" s="183"/>
      <c r="AK77" s="183"/>
      <c r="AL77" s="184"/>
      <c r="AM77" s="184"/>
      <c r="AN77" s="184"/>
      <c r="AO77" s="184"/>
      <c r="AP77" s="184"/>
      <c r="AQ77" s="184"/>
    </row>
    <row r="78" spans="1:43" s="131" customFormat="1" ht="15" customHeight="1">
      <c r="A78" s="132" t="s">
        <v>49</v>
      </c>
      <c r="B78" s="424" t="str">
        <f t="shared" si="12"/>
        <v/>
      </c>
      <c r="C78" s="425"/>
      <c r="D78" s="424" t="str">
        <f t="shared" si="13"/>
        <v/>
      </c>
      <c r="E78" s="425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2"/>
      <c r="AA78" s="182"/>
      <c r="AB78" s="182"/>
      <c r="AC78" s="182"/>
      <c r="AD78" s="182"/>
      <c r="AE78" s="182"/>
      <c r="AF78" s="183"/>
      <c r="AG78" s="183"/>
      <c r="AH78" s="183"/>
      <c r="AI78" s="183"/>
      <c r="AJ78" s="183"/>
      <c r="AK78" s="183"/>
      <c r="AL78" s="184"/>
      <c r="AM78" s="184"/>
      <c r="AN78" s="184"/>
      <c r="AO78" s="184"/>
      <c r="AP78" s="184"/>
      <c r="AQ78" s="184"/>
    </row>
    <row r="79" spans="1:43" s="131" customFormat="1" ht="15" customHeight="1">
      <c r="A79" s="133" t="s">
        <v>50</v>
      </c>
      <c r="B79" s="422" t="str">
        <f t="shared" si="12"/>
        <v/>
      </c>
      <c r="C79" s="423"/>
      <c r="D79" s="422" t="str">
        <f t="shared" si="13"/>
        <v/>
      </c>
      <c r="E79" s="423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2"/>
      <c r="AA79" s="182"/>
      <c r="AB79" s="182"/>
      <c r="AC79" s="182"/>
      <c r="AD79" s="182"/>
      <c r="AE79" s="182"/>
      <c r="AF79" s="183"/>
      <c r="AG79" s="183"/>
      <c r="AH79" s="183"/>
      <c r="AI79" s="183"/>
      <c r="AJ79" s="183"/>
      <c r="AK79" s="183"/>
      <c r="AL79" s="184"/>
      <c r="AM79" s="184"/>
      <c r="AN79" s="184"/>
      <c r="AO79" s="184"/>
      <c r="AP79" s="184"/>
      <c r="AQ79" s="184"/>
    </row>
    <row r="80" spans="1:43" s="131" customFormat="1" ht="15" customHeight="1">
      <c r="A80" s="132" t="s">
        <v>51</v>
      </c>
      <c r="B80" s="424" t="str">
        <f t="shared" si="12"/>
        <v/>
      </c>
      <c r="C80" s="425"/>
      <c r="D80" s="424" t="str">
        <f t="shared" si="13"/>
        <v/>
      </c>
      <c r="E80" s="425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2"/>
      <c r="AA80" s="182"/>
      <c r="AB80" s="182"/>
      <c r="AC80" s="182"/>
      <c r="AD80" s="182"/>
      <c r="AE80" s="182"/>
      <c r="AF80" s="183"/>
      <c r="AG80" s="183"/>
      <c r="AH80" s="183"/>
      <c r="AI80" s="183"/>
      <c r="AJ80" s="183"/>
      <c r="AK80" s="183"/>
      <c r="AL80" s="184"/>
      <c r="AM80" s="184"/>
      <c r="AN80" s="184"/>
      <c r="AO80" s="184"/>
      <c r="AP80" s="184"/>
      <c r="AQ80" s="184"/>
    </row>
    <row r="81" spans="1:43" s="131" customFormat="1" ht="15" customHeight="1">
      <c r="A81" s="133" t="s">
        <v>52</v>
      </c>
      <c r="B81" s="422" t="str">
        <f t="shared" si="12"/>
        <v/>
      </c>
      <c r="C81" s="423"/>
      <c r="D81" s="422" t="str">
        <f t="shared" si="13"/>
        <v/>
      </c>
      <c r="E81" s="423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2"/>
      <c r="AA81" s="182"/>
      <c r="AB81" s="182"/>
      <c r="AC81" s="182"/>
      <c r="AD81" s="182"/>
      <c r="AE81" s="182"/>
      <c r="AF81" s="183"/>
      <c r="AG81" s="183"/>
      <c r="AH81" s="183"/>
      <c r="AI81" s="183"/>
      <c r="AJ81" s="183"/>
      <c r="AK81" s="183"/>
      <c r="AL81" s="184"/>
      <c r="AM81" s="184"/>
      <c r="AN81" s="184"/>
      <c r="AO81" s="184"/>
      <c r="AP81" s="184"/>
      <c r="AQ81" s="184"/>
    </row>
    <row r="82" spans="1:43" s="131" customFormat="1" ht="15" customHeight="1">
      <c r="A82" s="138" t="s">
        <v>53</v>
      </c>
      <c r="B82" s="424" t="str">
        <f t="shared" si="12"/>
        <v/>
      </c>
      <c r="C82" s="425"/>
      <c r="D82" s="424" t="str">
        <f t="shared" si="13"/>
        <v/>
      </c>
      <c r="E82" s="425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2"/>
      <c r="AA82" s="182"/>
      <c r="AB82" s="182"/>
      <c r="AC82" s="182"/>
      <c r="AD82" s="182"/>
      <c r="AE82" s="182"/>
      <c r="AF82" s="183"/>
      <c r="AG82" s="183"/>
      <c r="AH82" s="183"/>
      <c r="AI82" s="183"/>
      <c r="AJ82" s="183"/>
      <c r="AK82" s="183"/>
      <c r="AL82" s="184"/>
      <c r="AM82" s="184"/>
      <c r="AN82" s="184"/>
      <c r="AO82" s="184"/>
      <c r="AP82" s="184"/>
      <c r="AQ82" s="184"/>
    </row>
    <row r="83" spans="1:43" s="131" customFormat="1" ht="15" customHeight="1" thickBot="1">
      <c r="A83" s="133" t="s">
        <v>54</v>
      </c>
      <c r="B83" s="428" t="str">
        <f t="shared" si="12"/>
        <v/>
      </c>
      <c r="C83" s="429"/>
      <c r="D83" s="428" t="str">
        <f t="shared" si="13"/>
        <v/>
      </c>
      <c r="E83" s="429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2"/>
      <c r="AA83" s="182"/>
      <c r="AB83" s="182"/>
      <c r="AC83" s="182"/>
      <c r="AD83" s="182"/>
      <c r="AE83" s="182"/>
      <c r="AF83" s="183"/>
      <c r="AG83" s="183"/>
      <c r="AH83" s="183"/>
      <c r="AI83" s="183"/>
      <c r="AJ83" s="183"/>
      <c r="AK83" s="183"/>
      <c r="AL83" s="184"/>
      <c r="AM83" s="184"/>
      <c r="AN83" s="184"/>
      <c r="AO83" s="184"/>
      <c r="AP83" s="184"/>
      <c r="AQ83" s="184"/>
    </row>
    <row r="84" spans="1:43" s="131" customFormat="1" ht="15" customHeight="1" thickBot="1">
      <c r="A84" s="134" t="s">
        <v>120</v>
      </c>
      <c r="B84" s="430">
        <f>AVERAGE(B72:C83)</f>
        <v>-4.138818393937131E-3</v>
      </c>
      <c r="C84" s="431"/>
      <c r="D84" s="430">
        <f>AVERAGE(D72:E83)</f>
        <v>3.0033875443796995E-3</v>
      </c>
      <c r="E84" s="43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2"/>
      <c r="AA84" s="182"/>
      <c r="AB84" s="182"/>
      <c r="AC84" s="182"/>
      <c r="AD84" s="182"/>
      <c r="AE84" s="182"/>
      <c r="AF84" s="183"/>
      <c r="AG84" s="183"/>
      <c r="AH84" s="183"/>
      <c r="AI84" s="183"/>
      <c r="AJ84" s="183"/>
      <c r="AK84" s="183"/>
      <c r="AL84" s="184"/>
      <c r="AM84" s="184"/>
      <c r="AN84" s="184"/>
      <c r="AO84" s="184"/>
      <c r="AP84" s="184"/>
      <c r="AQ84" s="184"/>
    </row>
    <row r="85" spans="1:43" s="131" customFormat="1" ht="15" customHeight="1" thickBot="1">
      <c r="A85" s="136"/>
      <c r="B85" s="137"/>
      <c r="C85" s="137"/>
      <c r="D85" s="137"/>
      <c r="E85" s="137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2"/>
      <c r="AA85" s="182"/>
      <c r="AB85" s="182"/>
      <c r="AC85" s="182"/>
      <c r="AD85" s="182"/>
      <c r="AE85" s="182"/>
      <c r="AF85" s="183"/>
      <c r="AG85" s="183"/>
      <c r="AH85" s="183"/>
      <c r="AI85" s="183"/>
      <c r="AJ85" s="183"/>
      <c r="AK85" s="183"/>
      <c r="AL85" s="184"/>
      <c r="AM85" s="184"/>
      <c r="AN85" s="184"/>
      <c r="AO85" s="184"/>
      <c r="AP85" s="184"/>
      <c r="AQ85" s="184"/>
    </row>
    <row r="86" spans="1:43" s="131" customFormat="1" ht="61.5" customHeight="1" thickBot="1">
      <c r="A86" s="179" t="s">
        <v>99</v>
      </c>
      <c r="B86" s="549" t="s">
        <v>4</v>
      </c>
      <c r="C86" s="550"/>
      <c r="D86" s="549" t="s">
        <v>5</v>
      </c>
      <c r="E86" s="550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2"/>
      <c r="AA86" s="182"/>
      <c r="AB86" s="182"/>
      <c r="AC86" s="182"/>
      <c r="AD86" s="182"/>
      <c r="AE86" s="182"/>
      <c r="AF86" s="183"/>
      <c r="AG86" s="183"/>
      <c r="AH86" s="183"/>
      <c r="AI86" s="183"/>
      <c r="AJ86" s="183"/>
      <c r="AK86" s="183"/>
      <c r="AL86" s="184"/>
      <c r="AM86" s="184"/>
      <c r="AN86" s="184"/>
      <c r="AO86" s="184"/>
      <c r="AP86" s="184"/>
      <c r="AQ86" s="184"/>
    </row>
    <row r="87" spans="1:43" s="131" customFormat="1" ht="15" customHeight="1">
      <c r="A87" s="132" t="s">
        <v>43</v>
      </c>
      <c r="B87" s="420">
        <f>IF(OR(AL57=""),"",((AL57-AF57)/AF57))</f>
        <v>8.5717080135307891E-2</v>
      </c>
      <c r="C87" s="421"/>
      <c r="D87" s="420">
        <f>IF(OR(AO57=""),"",((AO57-AI57)/AI57))</f>
        <v>8.9399043582233786E-2</v>
      </c>
      <c r="E87" s="42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2"/>
      <c r="AA87" s="182"/>
      <c r="AB87" s="182"/>
      <c r="AC87" s="182"/>
      <c r="AD87" s="182"/>
      <c r="AE87" s="182"/>
      <c r="AF87" s="183"/>
      <c r="AG87" s="183"/>
      <c r="AH87" s="183"/>
      <c r="AI87" s="183"/>
      <c r="AJ87" s="183"/>
      <c r="AK87" s="183"/>
      <c r="AL87" s="184"/>
      <c r="AM87" s="184"/>
      <c r="AN87" s="184"/>
      <c r="AO87" s="184"/>
      <c r="AP87" s="184"/>
      <c r="AQ87" s="184"/>
    </row>
    <row r="88" spans="1:43" s="131" customFormat="1" ht="16.8">
      <c r="A88" s="133" t="s">
        <v>44</v>
      </c>
      <c r="B88" s="422">
        <f t="shared" ref="B88:B98" si="14">IF(OR(AL58=""),"",((AL58-AF58)/AF58))</f>
        <v>7.8093981683523842E-2</v>
      </c>
      <c r="C88" s="423"/>
      <c r="D88" s="422">
        <f t="shared" ref="D88:D98" si="15">IF(OR(AO58=""),"",((AO58-AI58)/AI58))</f>
        <v>8.8977712553894403E-2</v>
      </c>
      <c r="E88" s="423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29"/>
      <c r="AM88" s="129"/>
      <c r="AN88" s="129"/>
    </row>
    <row r="89" spans="1:43" s="131" customFormat="1" ht="16.8">
      <c r="A89" s="132" t="s">
        <v>45</v>
      </c>
      <c r="B89" s="424">
        <f t="shared" si="14"/>
        <v>6.0920996752596379E-2</v>
      </c>
      <c r="C89" s="425"/>
      <c r="D89" s="424">
        <f t="shared" si="15"/>
        <v>6.2093339367382386E-2</v>
      </c>
      <c r="E89" s="42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29"/>
      <c r="AM89" s="129"/>
      <c r="AN89" s="129"/>
    </row>
    <row r="90" spans="1:43" s="131" customFormat="1" ht="16.8">
      <c r="A90" s="133" t="s">
        <v>46</v>
      </c>
      <c r="B90" s="422" t="str">
        <f t="shared" si="14"/>
        <v/>
      </c>
      <c r="C90" s="423"/>
      <c r="D90" s="422" t="str">
        <f t="shared" si="15"/>
        <v/>
      </c>
      <c r="E90" s="423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29"/>
      <c r="AM90" s="129"/>
      <c r="AN90" s="129"/>
    </row>
    <row r="91" spans="1:43" s="131" customFormat="1" ht="16.8">
      <c r="A91" s="132" t="s">
        <v>47</v>
      </c>
      <c r="B91" s="424" t="str">
        <f t="shared" si="14"/>
        <v/>
      </c>
      <c r="C91" s="425"/>
      <c r="D91" s="424" t="str">
        <f t="shared" si="15"/>
        <v/>
      </c>
      <c r="E91" s="42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29"/>
      <c r="AM91" s="129"/>
      <c r="AN91" s="129"/>
    </row>
    <row r="92" spans="1:43" s="131" customFormat="1" ht="16.8">
      <c r="A92" s="133" t="s">
        <v>48</v>
      </c>
      <c r="B92" s="422" t="str">
        <f t="shared" si="14"/>
        <v/>
      </c>
      <c r="C92" s="423"/>
      <c r="D92" s="422" t="str">
        <f t="shared" si="15"/>
        <v/>
      </c>
      <c r="E92" s="423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29"/>
      <c r="AM92" s="129"/>
      <c r="AN92" s="129"/>
    </row>
    <row r="93" spans="1:43" s="131" customFormat="1" ht="16.8">
      <c r="A93" s="132" t="s">
        <v>49</v>
      </c>
      <c r="B93" s="424" t="str">
        <f t="shared" si="14"/>
        <v/>
      </c>
      <c r="C93" s="425"/>
      <c r="D93" s="424" t="str">
        <f t="shared" si="15"/>
        <v/>
      </c>
      <c r="E93" s="42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29"/>
      <c r="AM93" s="129"/>
      <c r="AN93" s="129"/>
    </row>
    <row r="94" spans="1:43" s="131" customFormat="1" ht="16.8">
      <c r="A94" s="133" t="s">
        <v>50</v>
      </c>
      <c r="B94" s="422" t="str">
        <f t="shared" si="14"/>
        <v/>
      </c>
      <c r="C94" s="423"/>
      <c r="D94" s="422" t="str">
        <f t="shared" si="15"/>
        <v/>
      </c>
      <c r="E94" s="423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29"/>
      <c r="AM94" s="129"/>
      <c r="AN94" s="129"/>
    </row>
    <row r="95" spans="1:43" s="131" customFormat="1" ht="16.8">
      <c r="A95" s="132" t="s">
        <v>51</v>
      </c>
      <c r="B95" s="424" t="str">
        <f t="shared" si="14"/>
        <v/>
      </c>
      <c r="C95" s="425"/>
      <c r="D95" s="424" t="str">
        <f t="shared" si="15"/>
        <v/>
      </c>
      <c r="E95" s="42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29"/>
      <c r="AM95" s="129"/>
      <c r="AN95" s="129"/>
    </row>
    <row r="96" spans="1:43" s="131" customFormat="1" ht="16.8">
      <c r="A96" s="133" t="s">
        <v>52</v>
      </c>
      <c r="B96" s="422" t="str">
        <f t="shared" si="14"/>
        <v/>
      </c>
      <c r="C96" s="423"/>
      <c r="D96" s="422" t="str">
        <f t="shared" si="15"/>
        <v/>
      </c>
      <c r="E96" s="423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29"/>
      <c r="AM96" s="129"/>
      <c r="AN96" s="129"/>
    </row>
    <row r="97" spans="1:40" s="131" customFormat="1" ht="16.8">
      <c r="A97" s="138" t="s">
        <v>53</v>
      </c>
      <c r="B97" s="424" t="str">
        <f t="shared" si="14"/>
        <v/>
      </c>
      <c r="C97" s="425"/>
      <c r="D97" s="424" t="str">
        <f t="shared" si="15"/>
        <v/>
      </c>
      <c r="E97" s="42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29"/>
      <c r="AM97" s="129"/>
      <c r="AN97" s="129"/>
    </row>
    <row r="98" spans="1:40" s="131" customFormat="1" ht="17.399999999999999" thickBot="1">
      <c r="A98" s="133" t="s">
        <v>54</v>
      </c>
      <c r="B98" s="428" t="str">
        <f t="shared" si="14"/>
        <v/>
      </c>
      <c r="C98" s="429"/>
      <c r="D98" s="428" t="str">
        <f t="shared" si="15"/>
        <v/>
      </c>
      <c r="E98" s="429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29"/>
      <c r="AM98" s="129"/>
      <c r="AN98" s="129"/>
    </row>
    <row r="99" spans="1:40" s="131" customFormat="1" ht="17.399999999999999" thickBot="1">
      <c r="A99" s="134" t="s">
        <v>120</v>
      </c>
      <c r="B99" s="430">
        <f>AVERAGE(B87:C98)</f>
        <v>7.4910686190476042E-2</v>
      </c>
      <c r="C99" s="431"/>
      <c r="D99" s="430">
        <f>AVERAGE(D87:E98)</f>
        <v>8.0156698501170187E-2</v>
      </c>
      <c r="E99" s="431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29"/>
      <c r="AM99" s="129"/>
      <c r="AN99" s="129"/>
    </row>
    <row r="100" spans="1:40" s="131" customFormat="1" ht="16.8">
      <c r="A100" s="136"/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29"/>
      <c r="AM100" s="129"/>
      <c r="AN100" s="129"/>
    </row>
    <row r="101" spans="1:40" s="131" customFormat="1" ht="36.75" customHeight="1" thickBot="1">
      <c r="A101" s="154" t="s">
        <v>28</v>
      </c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</row>
    <row r="102" spans="1:40" s="131" customFormat="1" ht="15.75" customHeight="1" thickBot="1">
      <c r="A102" s="477" t="s">
        <v>23</v>
      </c>
      <c r="B102" s="480" t="s">
        <v>5</v>
      </c>
      <c r="C102" s="481"/>
      <c r="D102" s="481"/>
      <c r="E102" s="481"/>
      <c r="F102" s="481"/>
      <c r="G102" s="481"/>
      <c r="H102" s="481"/>
      <c r="I102" s="481"/>
      <c r="J102" s="481"/>
      <c r="K102" s="481"/>
      <c r="L102" s="481"/>
      <c r="M102" s="481"/>
      <c r="N102" s="481"/>
      <c r="O102" s="481"/>
      <c r="P102" s="481"/>
      <c r="Q102" s="481"/>
      <c r="R102" s="481"/>
      <c r="S102" s="481"/>
      <c r="T102" s="481"/>
      <c r="U102" s="481"/>
      <c r="V102" s="482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</row>
    <row r="103" spans="1:40" s="131" customFormat="1" ht="24" customHeight="1" thickBot="1">
      <c r="A103" s="477"/>
      <c r="B103" s="483"/>
      <c r="C103" s="484"/>
      <c r="D103" s="484"/>
      <c r="E103" s="484"/>
      <c r="F103" s="484"/>
      <c r="G103" s="484"/>
      <c r="H103" s="484"/>
      <c r="I103" s="484"/>
      <c r="J103" s="484"/>
      <c r="K103" s="484"/>
      <c r="L103" s="484"/>
      <c r="M103" s="484"/>
      <c r="N103" s="484"/>
      <c r="O103" s="484"/>
      <c r="P103" s="484"/>
      <c r="Q103" s="484"/>
      <c r="R103" s="484"/>
      <c r="S103" s="484"/>
      <c r="T103" s="484"/>
      <c r="U103" s="484"/>
      <c r="V103" s="485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</row>
    <row r="104" spans="1:40" s="131" customFormat="1" ht="60.75" customHeight="1" thickBot="1">
      <c r="A104" s="478"/>
      <c r="B104" s="441">
        <v>2021</v>
      </c>
      <c r="C104" s="441"/>
      <c r="D104" s="441"/>
      <c r="E104" s="479">
        <v>2022</v>
      </c>
      <c r="F104" s="479"/>
      <c r="G104" s="479"/>
      <c r="H104" s="441">
        <v>2023</v>
      </c>
      <c r="I104" s="441"/>
      <c r="J104" s="441"/>
      <c r="K104" s="479">
        <v>2024</v>
      </c>
      <c r="L104" s="479"/>
      <c r="M104" s="479"/>
      <c r="N104" s="441">
        <v>2025</v>
      </c>
      <c r="O104" s="441"/>
      <c r="P104" s="441"/>
      <c r="Q104" s="556" t="s">
        <v>42</v>
      </c>
      <c r="R104" s="556"/>
      <c r="S104" s="556"/>
      <c r="T104" s="452">
        <v>2026</v>
      </c>
      <c r="U104" s="452"/>
      <c r="V104" s="452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</row>
    <row r="105" spans="1:40" s="131" customFormat="1" ht="15" customHeight="1">
      <c r="A105" s="299" t="s">
        <v>43</v>
      </c>
      <c r="B105" s="442">
        <v>38.694879999999998</v>
      </c>
      <c r="C105" s="442"/>
      <c r="D105" s="442"/>
      <c r="E105" s="442">
        <v>38.396259999999998</v>
      </c>
      <c r="F105" s="442"/>
      <c r="G105" s="442"/>
      <c r="H105" s="442">
        <v>38.609400000000001</v>
      </c>
      <c r="I105" s="442"/>
      <c r="J105" s="442"/>
      <c r="K105" s="442">
        <v>39.26681</v>
      </c>
      <c r="L105" s="442"/>
      <c r="M105" s="442"/>
      <c r="N105" s="442">
        <v>39.205179999999999</v>
      </c>
      <c r="O105" s="442"/>
      <c r="P105" s="442"/>
      <c r="Q105" s="557">
        <f>AVERAGE(B105:P105)</f>
        <v>38.834505999999998</v>
      </c>
      <c r="R105" s="557"/>
      <c r="S105" s="557"/>
      <c r="T105" s="458">
        <v>39.82085</v>
      </c>
      <c r="U105" s="458"/>
      <c r="V105" s="458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</row>
    <row r="106" spans="1:40" s="131" customFormat="1" ht="15" customHeight="1">
      <c r="A106" s="303" t="s">
        <v>44</v>
      </c>
      <c r="B106" s="472">
        <v>37.559510000000003</v>
      </c>
      <c r="C106" s="472"/>
      <c r="D106" s="472"/>
      <c r="E106" s="472">
        <v>37.642000000000003</v>
      </c>
      <c r="F106" s="472"/>
      <c r="G106" s="472"/>
      <c r="H106" s="472">
        <v>37.811819999999997</v>
      </c>
      <c r="I106" s="472"/>
      <c r="J106" s="472"/>
      <c r="K106" s="472">
        <v>37.529670000000003</v>
      </c>
      <c r="L106" s="472"/>
      <c r="M106" s="472"/>
      <c r="N106" s="472">
        <v>38.120579999999997</v>
      </c>
      <c r="O106" s="472"/>
      <c r="P106" s="472"/>
      <c r="Q106" s="558">
        <f t="shared" ref="Q106" si="16">AVERAGE(B106:P106)</f>
        <v>37.732715999999996</v>
      </c>
      <c r="R106" s="558"/>
      <c r="S106" s="558"/>
      <c r="T106" s="459">
        <v>37.882040000000003</v>
      </c>
      <c r="U106" s="459"/>
      <c r="V106" s="45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</row>
    <row r="107" spans="1:40" s="131" customFormat="1" ht="15" customHeight="1">
      <c r="A107" s="300" t="s">
        <v>45</v>
      </c>
      <c r="B107" s="442">
        <v>35.669649999999997</v>
      </c>
      <c r="C107" s="442"/>
      <c r="D107" s="442"/>
      <c r="E107" s="442">
        <v>35.591709999999999</v>
      </c>
      <c r="F107" s="442"/>
      <c r="G107" s="442"/>
      <c r="H107" s="442">
        <v>35.9529</v>
      </c>
      <c r="I107" s="442"/>
      <c r="J107" s="442"/>
      <c r="K107" s="442">
        <v>35.686169999999997</v>
      </c>
      <c r="L107" s="442"/>
      <c r="M107" s="442"/>
      <c r="N107" s="442">
        <v>35.849730000000001</v>
      </c>
      <c r="O107" s="442"/>
      <c r="P107" s="442"/>
      <c r="Q107" s="457">
        <f t="shared" ref="Q107:Q108" si="17">AVERAGE(B107:P107)</f>
        <v>35.750031999999997</v>
      </c>
      <c r="R107" s="457"/>
      <c r="S107" s="457"/>
      <c r="T107" s="474">
        <v>35.740099999999998</v>
      </c>
      <c r="U107" s="475"/>
      <c r="V107" s="476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</row>
    <row r="108" spans="1:40" s="131" customFormat="1" ht="15" customHeight="1">
      <c r="A108" s="133" t="s">
        <v>46</v>
      </c>
      <c r="B108" s="472">
        <v>34.144280000000002</v>
      </c>
      <c r="C108" s="472"/>
      <c r="D108" s="472"/>
      <c r="E108" s="472">
        <v>33.945639999999997</v>
      </c>
      <c r="F108" s="472"/>
      <c r="G108" s="472"/>
      <c r="H108" s="472">
        <v>34.173839999999998</v>
      </c>
      <c r="I108" s="472"/>
      <c r="J108" s="472"/>
      <c r="K108" s="472">
        <v>34.24586</v>
      </c>
      <c r="L108" s="472"/>
      <c r="M108" s="472"/>
      <c r="N108" s="472">
        <v>34.178959999999996</v>
      </c>
      <c r="O108" s="472"/>
      <c r="P108" s="472"/>
      <c r="Q108" s="473">
        <f t="shared" si="17"/>
        <v>34.137715999999998</v>
      </c>
      <c r="R108" s="473"/>
      <c r="S108" s="473"/>
      <c r="T108" s="449" t="s">
        <v>153</v>
      </c>
      <c r="U108" s="450"/>
      <c r="V108" s="451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</row>
    <row r="109" spans="1:40" s="131" customFormat="1" ht="15" customHeight="1">
      <c r="A109" s="132" t="s">
        <v>47</v>
      </c>
      <c r="B109" s="442">
        <v>33.611269999999998</v>
      </c>
      <c r="C109" s="442"/>
      <c r="D109" s="442"/>
      <c r="E109" s="442">
        <v>32.7316</v>
      </c>
      <c r="F109" s="442"/>
      <c r="G109" s="442"/>
      <c r="H109" s="442">
        <v>33.113149999999997</v>
      </c>
      <c r="I109" s="442"/>
      <c r="J109" s="442"/>
      <c r="K109" s="442">
        <v>33.35886</v>
      </c>
      <c r="L109" s="442"/>
      <c r="M109" s="442"/>
      <c r="N109" s="442">
        <v>33.282029999999999</v>
      </c>
      <c r="O109" s="442"/>
      <c r="P109" s="442"/>
      <c r="Q109" s="457">
        <f t="shared" ref="Q109:Q116" si="18">AVERAGE(B109:P109)</f>
        <v>33.219381999999996</v>
      </c>
      <c r="R109" s="457"/>
      <c r="S109" s="457"/>
      <c r="T109" s="446" t="s">
        <v>153</v>
      </c>
      <c r="U109" s="447"/>
      <c r="V109" s="448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</row>
    <row r="110" spans="1:40" s="131" customFormat="1" ht="15" customHeight="1">
      <c r="A110" s="133" t="s">
        <v>48</v>
      </c>
      <c r="B110" s="472">
        <v>32.640549999999998</v>
      </c>
      <c r="C110" s="472"/>
      <c r="D110" s="472"/>
      <c r="E110" s="472">
        <v>32.388060000000003</v>
      </c>
      <c r="F110" s="472"/>
      <c r="G110" s="472"/>
      <c r="H110" s="472">
        <v>32.513660000000002</v>
      </c>
      <c r="I110" s="472"/>
      <c r="J110" s="472"/>
      <c r="K110" s="472">
        <v>33.104570000000002</v>
      </c>
      <c r="L110" s="472"/>
      <c r="M110" s="472"/>
      <c r="N110" s="472">
        <v>32.783459999999998</v>
      </c>
      <c r="O110" s="472"/>
      <c r="P110" s="472"/>
      <c r="Q110" s="473">
        <f t="shared" si="18"/>
        <v>32.686059999999998</v>
      </c>
      <c r="R110" s="473"/>
      <c r="S110" s="473"/>
      <c r="T110" s="449" t="s">
        <v>153</v>
      </c>
      <c r="U110" s="450"/>
      <c r="V110" s="451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</row>
    <row r="111" spans="1:40" s="131" customFormat="1" ht="15" customHeight="1">
      <c r="A111" s="132" t="s">
        <v>49</v>
      </c>
      <c r="B111" s="442">
        <v>32.866900000000001</v>
      </c>
      <c r="C111" s="442"/>
      <c r="D111" s="442"/>
      <c r="E111" s="442">
        <v>32.338830000000002</v>
      </c>
      <c r="F111" s="442"/>
      <c r="G111" s="442"/>
      <c r="H111" s="442">
        <v>32.8568</v>
      </c>
      <c r="I111" s="442"/>
      <c r="J111" s="442"/>
      <c r="K111" s="442">
        <v>33.013739999999999</v>
      </c>
      <c r="L111" s="442"/>
      <c r="M111" s="442"/>
      <c r="N111" s="442">
        <v>32.764629999999997</v>
      </c>
      <c r="O111" s="442"/>
      <c r="P111" s="442"/>
      <c r="Q111" s="457">
        <f t="shared" si="18"/>
        <v>32.768180000000008</v>
      </c>
      <c r="R111" s="457"/>
      <c r="S111" s="457"/>
      <c r="T111" s="446" t="s">
        <v>153</v>
      </c>
      <c r="U111" s="447"/>
      <c r="V111" s="448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</row>
    <row r="112" spans="1:40" s="131" customFormat="1" ht="15" customHeight="1">
      <c r="A112" s="133" t="s">
        <v>50</v>
      </c>
      <c r="B112" s="472">
        <v>33.469740000000002</v>
      </c>
      <c r="C112" s="472"/>
      <c r="D112" s="472"/>
      <c r="E112" s="472">
        <v>32.579189999999997</v>
      </c>
      <c r="F112" s="472"/>
      <c r="G112" s="472"/>
      <c r="H112" s="472">
        <v>33.067129999999999</v>
      </c>
      <c r="I112" s="472"/>
      <c r="J112" s="472"/>
      <c r="K112" s="472">
        <v>33.121369999999999</v>
      </c>
      <c r="L112" s="472"/>
      <c r="M112" s="472"/>
      <c r="N112" s="472">
        <v>33.474449999999997</v>
      </c>
      <c r="O112" s="472"/>
      <c r="P112" s="472"/>
      <c r="Q112" s="473">
        <f t="shared" si="18"/>
        <v>33.142375999999999</v>
      </c>
      <c r="R112" s="473"/>
      <c r="S112" s="473"/>
      <c r="T112" s="449" t="s">
        <v>153</v>
      </c>
      <c r="U112" s="450"/>
      <c r="V112" s="451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</row>
    <row r="113" spans="1:40" s="131" customFormat="1" ht="15" customHeight="1">
      <c r="A113" s="132" t="s">
        <v>51</v>
      </c>
      <c r="B113" s="442">
        <v>34.613169999999997</v>
      </c>
      <c r="C113" s="442"/>
      <c r="D113" s="442"/>
      <c r="E113" s="442">
        <v>34.594299999999997</v>
      </c>
      <c r="F113" s="442"/>
      <c r="G113" s="442"/>
      <c r="H113" s="442">
        <v>34.410350000000001</v>
      </c>
      <c r="I113" s="442"/>
      <c r="J113" s="442"/>
      <c r="K113" s="442">
        <v>35.437649999999998</v>
      </c>
      <c r="L113" s="442"/>
      <c r="M113" s="442"/>
      <c r="N113" s="442">
        <v>35.742319999999999</v>
      </c>
      <c r="O113" s="442"/>
      <c r="P113" s="442"/>
      <c r="Q113" s="457">
        <f t="shared" si="18"/>
        <v>34.959558000000001</v>
      </c>
      <c r="R113" s="457"/>
      <c r="S113" s="457"/>
      <c r="T113" s="446" t="s">
        <v>153</v>
      </c>
      <c r="U113" s="447"/>
      <c r="V113" s="448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</row>
    <row r="114" spans="1:40" s="131" customFormat="1" ht="15" customHeight="1">
      <c r="A114" s="133" t="s">
        <v>52</v>
      </c>
      <c r="B114" s="472">
        <v>37.547159999999998</v>
      </c>
      <c r="C114" s="472"/>
      <c r="D114" s="472"/>
      <c r="E114" s="472">
        <v>36.831679999999999</v>
      </c>
      <c r="F114" s="472"/>
      <c r="G114" s="472"/>
      <c r="H114" s="472">
        <v>36.67841</v>
      </c>
      <c r="I114" s="472"/>
      <c r="J114" s="472"/>
      <c r="K114" s="472">
        <v>37.593769999999999</v>
      </c>
      <c r="L114" s="472"/>
      <c r="M114" s="472"/>
      <c r="N114" s="472">
        <v>38.13561</v>
      </c>
      <c r="O114" s="472"/>
      <c r="P114" s="472"/>
      <c r="Q114" s="473">
        <f t="shared" si="18"/>
        <v>37.357326</v>
      </c>
      <c r="R114" s="473"/>
      <c r="S114" s="473"/>
      <c r="T114" s="449" t="s">
        <v>153</v>
      </c>
      <c r="U114" s="450"/>
      <c r="V114" s="451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</row>
    <row r="115" spans="1:40" s="131" customFormat="1" ht="15" customHeight="1">
      <c r="A115" s="132" t="s">
        <v>53</v>
      </c>
      <c r="B115" s="442">
        <v>39.499160000000003</v>
      </c>
      <c r="C115" s="442"/>
      <c r="D115" s="442"/>
      <c r="E115" s="442">
        <v>38.452930000000002</v>
      </c>
      <c r="F115" s="442"/>
      <c r="G115" s="442"/>
      <c r="H115" s="442">
        <v>39.298609999999996</v>
      </c>
      <c r="I115" s="442"/>
      <c r="J115" s="442"/>
      <c r="K115" s="442">
        <v>39.229750000000003</v>
      </c>
      <c r="L115" s="442"/>
      <c r="M115" s="442"/>
      <c r="N115" s="442">
        <v>39.71143</v>
      </c>
      <c r="O115" s="442"/>
      <c r="P115" s="442"/>
      <c r="Q115" s="457">
        <f t="shared" si="18"/>
        <v>39.238376000000002</v>
      </c>
      <c r="R115" s="457"/>
      <c r="S115" s="457"/>
      <c r="T115" s="446" t="s">
        <v>153</v>
      </c>
      <c r="U115" s="447"/>
      <c r="V115" s="448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</row>
    <row r="116" spans="1:40" s="131" customFormat="1" ht="17.399999999999999" thickBot="1">
      <c r="A116" s="133" t="s">
        <v>54</v>
      </c>
      <c r="B116" s="472">
        <v>39.960920000000002</v>
      </c>
      <c r="C116" s="472"/>
      <c r="D116" s="472"/>
      <c r="E116" s="472">
        <v>40.213290000000001</v>
      </c>
      <c r="F116" s="472"/>
      <c r="G116" s="472"/>
      <c r="H116" s="472">
        <v>39.934950000000001</v>
      </c>
      <c r="I116" s="472"/>
      <c r="J116" s="472"/>
      <c r="K116" s="472">
        <v>39.758090000000003</v>
      </c>
      <c r="L116" s="472"/>
      <c r="M116" s="472"/>
      <c r="N116" s="472">
        <v>39.946710000000003</v>
      </c>
      <c r="O116" s="472"/>
      <c r="P116" s="472"/>
      <c r="Q116" s="473">
        <f t="shared" si="18"/>
        <v>39.962792</v>
      </c>
      <c r="R116" s="473"/>
      <c r="S116" s="473"/>
      <c r="T116" s="443"/>
      <c r="U116" s="444"/>
      <c r="V116" s="445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</row>
    <row r="117" spans="1:40" s="131" customFormat="1" ht="15" customHeight="1" thickBot="1">
      <c r="A117" s="177" t="s">
        <v>22</v>
      </c>
      <c r="B117" s="437">
        <v>35.147192989560899</v>
      </c>
      <c r="C117" s="437"/>
      <c r="D117" s="437"/>
      <c r="E117" s="437">
        <v>34.7414267043861</v>
      </c>
      <c r="F117" s="437"/>
      <c r="G117" s="437"/>
      <c r="H117" s="437">
        <v>34.981297520782199</v>
      </c>
      <c r="I117" s="437"/>
      <c r="J117" s="437"/>
      <c r="K117" s="437">
        <v>35.218503573313399</v>
      </c>
      <c r="L117" s="437"/>
      <c r="M117" s="437"/>
      <c r="N117" s="437">
        <v>35.336321547131398</v>
      </c>
      <c r="O117" s="437"/>
      <c r="P117" s="437"/>
      <c r="Q117" s="467"/>
      <c r="R117" s="467"/>
      <c r="S117" s="467"/>
      <c r="T117" s="464">
        <v>37.112649021060882</v>
      </c>
      <c r="U117" s="465"/>
      <c r="V117" s="466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</row>
    <row r="118" spans="1:40" s="131" customFormat="1" ht="17.399999999999999" thickBot="1">
      <c r="A118" s="136"/>
      <c r="B118" s="135"/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</row>
    <row r="119" spans="1:40" s="131" customFormat="1" ht="53.25" customHeight="1" thickBot="1">
      <c r="A119" s="179" t="s">
        <v>98</v>
      </c>
      <c r="B119" s="549" t="s">
        <v>5</v>
      </c>
      <c r="C119" s="550"/>
      <c r="D119" s="129"/>
      <c r="E119" s="129"/>
      <c r="F119" s="129"/>
      <c r="G119" s="129"/>
      <c r="H119" s="129"/>
      <c r="I119" s="129"/>
      <c r="J119" s="436"/>
      <c r="K119" s="436"/>
      <c r="L119" s="436"/>
      <c r="M119" s="436"/>
      <c r="N119" s="436"/>
      <c r="O119" s="436"/>
      <c r="P119" s="436"/>
      <c r="Q119" s="436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</row>
    <row r="120" spans="1:40" s="131" customFormat="1" ht="16.8">
      <c r="A120" s="132" t="s">
        <v>43</v>
      </c>
      <c r="B120" s="420">
        <f>IF(OR(T105=""),"",((T105-N105)/N105))</f>
        <v>1.5703792202969136E-2</v>
      </c>
      <c r="C120" s="421"/>
    </row>
    <row r="121" spans="1:40" s="131" customFormat="1" ht="16.8">
      <c r="A121" s="133" t="s">
        <v>44</v>
      </c>
      <c r="B121" s="422">
        <f t="shared" ref="B121:B131" si="19">IF(OR(T106=""),"",((T106-N106)/N106))</f>
        <v>-6.2575123463492251E-3</v>
      </c>
      <c r="C121" s="423"/>
    </row>
    <row r="122" spans="1:40" s="131" customFormat="1" ht="16.8">
      <c r="A122" s="132" t="s">
        <v>45</v>
      </c>
      <c r="B122" s="424">
        <f t="shared" si="19"/>
        <v>-3.0580425570848869E-3</v>
      </c>
      <c r="C122" s="425"/>
    </row>
    <row r="123" spans="1:40" s="131" customFormat="1" ht="16.8">
      <c r="A123" s="133" t="s">
        <v>46</v>
      </c>
      <c r="B123" s="422" t="str">
        <f t="shared" si="19"/>
        <v/>
      </c>
      <c r="C123" s="423"/>
    </row>
    <row r="124" spans="1:40" ht="16.8">
      <c r="A124" s="132" t="s">
        <v>47</v>
      </c>
      <c r="B124" s="424" t="str">
        <f t="shared" si="19"/>
        <v/>
      </c>
      <c r="C124" s="425"/>
    </row>
    <row r="125" spans="1:40" ht="16.8">
      <c r="A125" s="133" t="s">
        <v>48</v>
      </c>
      <c r="B125" s="422" t="str">
        <f t="shared" si="19"/>
        <v/>
      </c>
      <c r="C125" s="423"/>
    </row>
    <row r="126" spans="1:40" ht="16.8">
      <c r="A126" s="132" t="s">
        <v>49</v>
      </c>
      <c r="B126" s="424" t="str">
        <f t="shared" si="19"/>
        <v/>
      </c>
      <c r="C126" s="425"/>
    </row>
    <row r="127" spans="1:40" ht="16.8">
      <c r="A127" s="133" t="s">
        <v>50</v>
      </c>
      <c r="B127" s="422" t="str">
        <f t="shared" si="19"/>
        <v/>
      </c>
      <c r="C127" s="423"/>
    </row>
    <row r="128" spans="1:40" ht="16.8">
      <c r="A128" s="132" t="s">
        <v>51</v>
      </c>
      <c r="B128" s="424" t="str">
        <f t="shared" si="19"/>
        <v/>
      </c>
      <c r="C128" s="425"/>
    </row>
    <row r="129" spans="1:3" ht="16.8">
      <c r="A129" s="133" t="s">
        <v>52</v>
      </c>
      <c r="B129" s="422" t="str">
        <f t="shared" si="19"/>
        <v/>
      </c>
      <c r="C129" s="423"/>
    </row>
    <row r="130" spans="1:3" ht="16.8">
      <c r="A130" s="138" t="s">
        <v>53</v>
      </c>
      <c r="B130" s="424" t="str">
        <f t="shared" si="19"/>
        <v/>
      </c>
      <c r="C130" s="425"/>
    </row>
    <row r="131" spans="1:3" ht="17.399999999999999" thickBot="1">
      <c r="A131" s="133" t="s">
        <v>54</v>
      </c>
      <c r="B131" s="428" t="str">
        <f t="shared" si="19"/>
        <v/>
      </c>
      <c r="C131" s="429"/>
    </row>
    <row r="132" spans="1:3" ht="17.399999999999999" thickBot="1">
      <c r="A132" s="134" t="s">
        <v>120</v>
      </c>
      <c r="B132" s="430">
        <f>AVERAGE(B120:C131)</f>
        <v>2.1294124331783411E-3</v>
      </c>
      <c r="C132" s="431"/>
    </row>
    <row r="133" spans="1:3" ht="17.399999999999999" thickBot="1">
      <c r="A133" s="136"/>
      <c r="B133" s="137"/>
      <c r="C133" s="137"/>
    </row>
    <row r="134" spans="1:3" ht="63" thickBot="1">
      <c r="A134" s="179" t="s">
        <v>99</v>
      </c>
      <c r="B134" s="549" t="s">
        <v>5</v>
      </c>
      <c r="C134" s="550"/>
    </row>
    <row r="135" spans="1:3" ht="16.8">
      <c r="A135" s="132" t="s">
        <v>43</v>
      </c>
      <c r="B135" s="420">
        <f>IF(OR(T105=""),"",((T105-Q105)/Q105))</f>
        <v>2.5398649335207267E-2</v>
      </c>
      <c r="C135" s="421"/>
    </row>
    <row r="136" spans="1:3" ht="16.8">
      <c r="A136" s="133" t="s">
        <v>44</v>
      </c>
      <c r="B136" s="422">
        <f>IF(OR(T106=""),"",((T106-Q106)/Q106))</f>
        <v>3.9574145683021365E-3</v>
      </c>
      <c r="C136" s="423"/>
    </row>
    <row r="137" spans="1:3" ht="16.8">
      <c r="A137" s="132" t="s">
        <v>45</v>
      </c>
      <c r="B137" s="424">
        <f t="shared" ref="B137:B146" si="20">IF(OR(T107=""),"",((T107-Q107)/Q107))</f>
        <v>-2.7781793314196656E-4</v>
      </c>
      <c r="C137" s="425"/>
    </row>
    <row r="138" spans="1:3" ht="16.8">
      <c r="A138" s="133" t="s">
        <v>46</v>
      </c>
      <c r="B138" s="422" t="str">
        <f t="shared" si="20"/>
        <v/>
      </c>
      <c r="C138" s="423"/>
    </row>
    <row r="139" spans="1:3" ht="16.8">
      <c r="A139" s="132" t="s">
        <v>47</v>
      </c>
      <c r="B139" s="424" t="str">
        <f t="shared" si="20"/>
        <v/>
      </c>
      <c r="C139" s="425"/>
    </row>
    <row r="140" spans="1:3" ht="16.8">
      <c r="A140" s="133" t="s">
        <v>48</v>
      </c>
      <c r="B140" s="422" t="str">
        <f t="shared" si="20"/>
        <v/>
      </c>
      <c r="C140" s="423"/>
    </row>
    <row r="141" spans="1:3" ht="16.8">
      <c r="A141" s="132" t="s">
        <v>49</v>
      </c>
      <c r="B141" s="424" t="str">
        <f t="shared" si="20"/>
        <v/>
      </c>
      <c r="C141" s="425"/>
    </row>
    <row r="142" spans="1:3" ht="16.8">
      <c r="A142" s="133" t="s">
        <v>50</v>
      </c>
      <c r="B142" s="422" t="str">
        <f t="shared" si="20"/>
        <v/>
      </c>
      <c r="C142" s="423"/>
    </row>
    <row r="143" spans="1:3" ht="16.8">
      <c r="A143" s="132" t="s">
        <v>51</v>
      </c>
      <c r="B143" s="424" t="str">
        <f t="shared" si="20"/>
        <v/>
      </c>
      <c r="C143" s="425"/>
    </row>
    <row r="144" spans="1:3" ht="16.8">
      <c r="A144" s="133" t="s">
        <v>52</v>
      </c>
      <c r="B144" s="422" t="str">
        <f t="shared" si="20"/>
        <v/>
      </c>
      <c r="C144" s="423"/>
    </row>
    <row r="145" spans="1:3" ht="16.8">
      <c r="A145" s="138" t="s">
        <v>53</v>
      </c>
      <c r="B145" s="424" t="str">
        <f t="shared" si="20"/>
        <v/>
      </c>
      <c r="C145" s="425"/>
    </row>
    <row r="146" spans="1:3" ht="17.399999999999999" thickBot="1">
      <c r="A146" s="133" t="s">
        <v>54</v>
      </c>
      <c r="B146" s="428" t="str">
        <f t="shared" si="20"/>
        <v/>
      </c>
      <c r="C146" s="429"/>
    </row>
    <row r="147" spans="1:3" ht="17.399999999999999" thickBot="1">
      <c r="A147" s="134" t="s">
        <v>120</v>
      </c>
      <c r="B147" s="430">
        <f>AVERAGE(B135:C146)</f>
        <v>9.6927486567891467E-3</v>
      </c>
      <c r="C147" s="431"/>
    </row>
  </sheetData>
  <sheetProtection sheet="1" formatCells="0" formatColumns="0" formatRows="0" selectLockedCells="1"/>
  <mergeCells count="652">
    <mergeCell ref="B146:C146"/>
    <mergeCell ref="B147:C147"/>
    <mergeCell ref="B141:C141"/>
    <mergeCell ref="B142:C142"/>
    <mergeCell ref="B143:C143"/>
    <mergeCell ref="B144:C144"/>
    <mergeCell ref="B145:C145"/>
    <mergeCell ref="B136:C136"/>
    <mergeCell ref="B137:C137"/>
    <mergeCell ref="B138:C138"/>
    <mergeCell ref="B139:C139"/>
    <mergeCell ref="B140:C140"/>
    <mergeCell ref="B130:C130"/>
    <mergeCell ref="B131:C131"/>
    <mergeCell ref="B132:C132"/>
    <mergeCell ref="B134:C134"/>
    <mergeCell ref="B135:C135"/>
    <mergeCell ref="B125:C125"/>
    <mergeCell ref="B126:C126"/>
    <mergeCell ref="B127:C127"/>
    <mergeCell ref="B128:C128"/>
    <mergeCell ref="B129:C129"/>
    <mergeCell ref="B120:C120"/>
    <mergeCell ref="B121:C121"/>
    <mergeCell ref="B122:C122"/>
    <mergeCell ref="B123:C123"/>
    <mergeCell ref="B124:C124"/>
    <mergeCell ref="B96:C96"/>
    <mergeCell ref="D96:E96"/>
    <mergeCell ref="B97:C97"/>
    <mergeCell ref="D97:E97"/>
    <mergeCell ref="B98:C98"/>
    <mergeCell ref="D98:E98"/>
    <mergeCell ref="B99:C99"/>
    <mergeCell ref="D99:E99"/>
    <mergeCell ref="B119:C119"/>
    <mergeCell ref="B107:D107"/>
    <mergeCell ref="E107:G107"/>
    <mergeCell ref="B109:D109"/>
    <mergeCell ref="E109:G109"/>
    <mergeCell ref="B113:D113"/>
    <mergeCell ref="E113:G113"/>
    <mergeCell ref="E108:G108"/>
    <mergeCell ref="B91:C91"/>
    <mergeCell ref="D91:E91"/>
    <mergeCell ref="B92:C92"/>
    <mergeCell ref="D92:E92"/>
    <mergeCell ref="B93:C93"/>
    <mergeCell ref="D93:E93"/>
    <mergeCell ref="B94:C94"/>
    <mergeCell ref="D94:E94"/>
    <mergeCell ref="B95:C95"/>
    <mergeCell ref="D95:E95"/>
    <mergeCell ref="B86:C86"/>
    <mergeCell ref="D86:E86"/>
    <mergeCell ref="B87:C87"/>
    <mergeCell ref="D87:E87"/>
    <mergeCell ref="B88:C88"/>
    <mergeCell ref="D88:E88"/>
    <mergeCell ref="B89:C89"/>
    <mergeCell ref="D89:E89"/>
    <mergeCell ref="B90:C90"/>
    <mergeCell ref="D90:E90"/>
    <mergeCell ref="B80:C80"/>
    <mergeCell ref="D80:E80"/>
    <mergeCell ref="B81:C81"/>
    <mergeCell ref="D81:E81"/>
    <mergeCell ref="B82:C82"/>
    <mergeCell ref="D82:E82"/>
    <mergeCell ref="B83:C83"/>
    <mergeCell ref="D83:E83"/>
    <mergeCell ref="B84:C84"/>
    <mergeCell ref="D84:E84"/>
    <mergeCell ref="B20:C20"/>
    <mergeCell ref="D20:E20"/>
    <mergeCell ref="B35:C35"/>
    <mergeCell ref="D35:E35"/>
    <mergeCell ref="B46:C46"/>
    <mergeCell ref="D46:E46"/>
    <mergeCell ref="B47:C47"/>
    <mergeCell ref="D47:E47"/>
    <mergeCell ref="B48:C48"/>
    <mergeCell ref="D48:E48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B37:C37"/>
    <mergeCell ref="D37:E37"/>
    <mergeCell ref="B38:C38"/>
    <mergeCell ref="D38:E38"/>
    <mergeCell ref="B39:C39"/>
    <mergeCell ref="D39:E39"/>
    <mergeCell ref="B32:C32"/>
    <mergeCell ref="D32:E32"/>
    <mergeCell ref="B33:C33"/>
    <mergeCell ref="D33:E33"/>
    <mergeCell ref="B36:C36"/>
    <mergeCell ref="D36:E36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1:C21"/>
    <mergeCell ref="D21:E21"/>
    <mergeCell ref="B22:C22"/>
    <mergeCell ref="D22:E22"/>
    <mergeCell ref="AF69:AH69"/>
    <mergeCell ref="AI69:AK69"/>
    <mergeCell ref="Q104:S104"/>
    <mergeCell ref="Q105:S105"/>
    <mergeCell ref="Q106:S106"/>
    <mergeCell ref="AF63:AH63"/>
    <mergeCell ref="AI63:AK63"/>
    <mergeCell ref="AF64:AH64"/>
    <mergeCell ref="AI64:AK64"/>
    <mergeCell ref="AF65:AH65"/>
    <mergeCell ref="AI65:AK65"/>
    <mergeCell ref="AF66:AH66"/>
    <mergeCell ref="AI66:AK66"/>
    <mergeCell ref="AF67:AH67"/>
    <mergeCell ref="AI67:AK67"/>
    <mergeCell ref="AF68:AH68"/>
    <mergeCell ref="AI68:AK68"/>
    <mergeCell ref="Q66:S66"/>
    <mergeCell ref="T66:V66"/>
    <mergeCell ref="W66:Y66"/>
    <mergeCell ref="Q64:S64"/>
    <mergeCell ref="W68:Y68"/>
    <mergeCell ref="W69:Y69"/>
    <mergeCell ref="W67:Y67"/>
    <mergeCell ref="AF60:AH60"/>
    <mergeCell ref="AI60:AK60"/>
    <mergeCell ref="AF61:AH61"/>
    <mergeCell ref="AI61:AK61"/>
    <mergeCell ref="AF62:AH62"/>
    <mergeCell ref="AI62:AK62"/>
    <mergeCell ref="Q57:S57"/>
    <mergeCell ref="T57:V57"/>
    <mergeCell ref="W57:Y57"/>
    <mergeCell ref="T61:V61"/>
    <mergeCell ref="W61:Y61"/>
    <mergeCell ref="W59:Y59"/>
    <mergeCell ref="W60:Y60"/>
    <mergeCell ref="Z57:AB57"/>
    <mergeCell ref="AC57:AE57"/>
    <mergeCell ref="Z58:AB58"/>
    <mergeCell ref="AC58:AE58"/>
    <mergeCell ref="Z59:AB59"/>
    <mergeCell ref="AC59:AE59"/>
    <mergeCell ref="Z60:AB60"/>
    <mergeCell ref="AC60:AE60"/>
    <mergeCell ref="Z61:AB61"/>
    <mergeCell ref="AC61:AE61"/>
    <mergeCell ref="Z62:AB62"/>
    <mergeCell ref="N68:P68"/>
    <mergeCell ref="B106:D106"/>
    <mergeCell ref="E106:G106"/>
    <mergeCell ref="H106:J106"/>
    <mergeCell ref="K106:M106"/>
    <mergeCell ref="N106:P106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B79:C79"/>
    <mergeCell ref="D79:E79"/>
    <mergeCell ref="AL69:AN69"/>
    <mergeCell ref="AO69:AQ69"/>
    <mergeCell ref="AF56:AH56"/>
    <mergeCell ref="AI56:AK56"/>
    <mergeCell ref="AF57:AH57"/>
    <mergeCell ref="AI57:AK57"/>
    <mergeCell ref="AF58:AH58"/>
    <mergeCell ref="AI58:AK58"/>
    <mergeCell ref="AF59:AH59"/>
    <mergeCell ref="AI59:AK59"/>
    <mergeCell ref="AL63:AN63"/>
    <mergeCell ref="AO63:AQ63"/>
    <mergeCell ref="AL64:AN64"/>
    <mergeCell ref="AO64:AQ64"/>
    <mergeCell ref="AL65:AN65"/>
    <mergeCell ref="AO65:AQ65"/>
    <mergeCell ref="AL56:AN56"/>
    <mergeCell ref="AO56:AQ56"/>
    <mergeCell ref="AL57:AN57"/>
    <mergeCell ref="AO57:AQ57"/>
    <mergeCell ref="AL58:AN58"/>
    <mergeCell ref="AO58:AQ58"/>
    <mergeCell ref="AL67:AN67"/>
    <mergeCell ref="AO67:AQ67"/>
    <mergeCell ref="AL68:AN68"/>
    <mergeCell ref="AO68:AQ68"/>
    <mergeCell ref="AL66:AN66"/>
    <mergeCell ref="AO66:AQ66"/>
    <mergeCell ref="AL61:AN61"/>
    <mergeCell ref="AO61:AQ61"/>
    <mergeCell ref="AL62:AN62"/>
    <mergeCell ref="AO62:AQ62"/>
    <mergeCell ref="AL59:AN59"/>
    <mergeCell ref="AO59:AQ59"/>
    <mergeCell ref="AL60:AN60"/>
    <mergeCell ref="AO60:AQ60"/>
    <mergeCell ref="AL17:AN17"/>
    <mergeCell ref="AO17:AQ17"/>
    <mergeCell ref="AL18:AN18"/>
    <mergeCell ref="AO18:AQ18"/>
    <mergeCell ref="AL14:AN14"/>
    <mergeCell ref="AO14:AQ14"/>
    <mergeCell ref="AL15:AN15"/>
    <mergeCell ref="AO15:AQ15"/>
    <mergeCell ref="AL16:AN16"/>
    <mergeCell ref="AO16:AQ16"/>
    <mergeCell ref="AL11:AN11"/>
    <mergeCell ref="AO11:AQ11"/>
    <mergeCell ref="AL12:AN12"/>
    <mergeCell ref="AO12:AQ12"/>
    <mergeCell ref="AL13:AN13"/>
    <mergeCell ref="AO13:AQ13"/>
    <mergeCell ref="AL8:AN8"/>
    <mergeCell ref="AO8:AQ8"/>
    <mergeCell ref="AL9:AN9"/>
    <mergeCell ref="AO9:AQ9"/>
    <mergeCell ref="AL10:AN10"/>
    <mergeCell ref="AO10:AQ10"/>
    <mergeCell ref="AL3:AQ4"/>
    <mergeCell ref="AL5:AN5"/>
    <mergeCell ref="AO5:AQ5"/>
    <mergeCell ref="AL6:AN6"/>
    <mergeCell ref="AO6:AQ6"/>
    <mergeCell ref="AL7:AN7"/>
    <mergeCell ref="AO7:AQ7"/>
    <mergeCell ref="G1:H1"/>
    <mergeCell ref="I1:J1"/>
    <mergeCell ref="L1:S1"/>
    <mergeCell ref="N7:P7"/>
    <mergeCell ref="Q7:S7"/>
    <mergeCell ref="T7:V7"/>
    <mergeCell ref="AI6:AK6"/>
    <mergeCell ref="K6:M6"/>
    <mergeCell ref="N6:P6"/>
    <mergeCell ref="Q6:S6"/>
    <mergeCell ref="T6:V6"/>
    <mergeCell ref="W6:Y6"/>
    <mergeCell ref="AF6:AH6"/>
    <mergeCell ref="W7:Y7"/>
    <mergeCell ref="AF7:AH7"/>
    <mergeCell ref="AI7:AK7"/>
    <mergeCell ref="K7:M7"/>
    <mergeCell ref="T3:Y4"/>
    <mergeCell ref="AF3:AK4"/>
    <mergeCell ref="N5:P5"/>
    <mergeCell ref="T5:V5"/>
    <mergeCell ref="W5:Y5"/>
    <mergeCell ref="AF5:AH5"/>
    <mergeCell ref="AI5:AK5"/>
    <mergeCell ref="B5:D5"/>
    <mergeCell ref="E5:G5"/>
    <mergeCell ref="H5:J5"/>
    <mergeCell ref="K5:M5"/>
    <mergeCell ref="Q5:S5"/>
    <mergeCell ref="B6:D6"/>
    <mergeCell ref="E6:G6"/>
    <mergeCell ref="H6:J6"/>
    <mergeCell ref="B7:D7"/>
    <mergeCell ref="E7:G7"/>
    <mergeCell ref="H7:J7"/>
    <mergeCell ref="Q8:S8"/>
    <mergeCell ref="N8:P8"/>
    <mergeCell ref="A3:A5"/>
    <mergeCell ref="B3:G4"/>
    <mergeCell ref="H3:M4"/>
    <mergeCell ref="N3:S4"/>
    <mergeCell ref="T8:V8"/>
    <mergeCell ref="W8:Y8"/>
    <mergeCell ref="W11:Y11"/>
    <mergeCell ref="AF11:AH11"/>
    <mergeCell ref="AF8:AH8"/>
    <mergeCell ref="AI8:AK8"/>
    <mergeCell ref="B8:D8"/>
    <mergeCell ref="E8:G8"/>
    <mergeCell ref="H8:J8"/>
    <mergeCell ref="K8:M8"/>
    <mergeCell ref="AI11:AK11"/>
    <mergeCell ref="B11:D11"/>
    <mergeCell ref="E11:G11"/>
    <mergeCell ref="H11:J11"/>
    <mergeCell ref="K11:M11"/>
    <mergeCell ref="AI9:AK9"/>
    <mergeCell ref="K9:M9"/>
    <mergeCell ref="N9:P9"/>
    <mergeCell ref="Q9:S9"/>
    <mergeCell ref="T9:V9"/>
    <mergeCell ref="W9:Y9"/>
    <mergeCell ref="AF9:AH9"/>
    <mergeCell ref="W10:Y10"/>
    <mergeCell ref="AF10:AH10"/>
    <mergeCell ref="AI10:AK10"/>
    <mergeCell ref="K10:M10"/>
    <mergeCell ref="N10:P10"/>
    <mergeCell ref="B9:D9"/>
    <mergeCell ref="E9:G9"/>
    <mergeCell ref="H9:J9"/>
    <mergeCell ref="Q10:S10"/>
    <mergeCell ref="T10:V10"/>
    <mergeCell ref="B10:D10"/>
    <mergeCell ref="E10:G10"/>
    <mergeCell ref="H10:J10"/>
    <mergeCell ref="B12:D12"/>
    <mergeCell ref="E12:G12"/>
    <mergeCell ref="H12:J12"/>
    <mergeCell ref="Q11:S11"/>
    <mergeCell ref="N11:P11"/>
    <mergeCell ref="Q13:S13"/>
    <mergeCell ref="T13:V13"/>
    <mergeCell ref="B13:D13"/>
    <mergeCell ref="E13:G13"/>
    <mergeCell ref="H13:J13"/>
    <mergeCell ref="T11:V11"/>
    <mergeCell ref="AI12:AK12"/>
    <mergeCell ref="K12:M12"/>
    <mergeCell ref="N12:P12"/>
    <mergeCell ref="Q12:S12"/>
    <mergeCell ref="T12:V12"/>
    <mergeCell ref="W12:Y12"/>
    <mergeCell ref="AF12:AH12"/>
    <mergeCell ref="W13:Y13"/>
    <mergeCell ref="AF13:AH13"/>
    <mergeCell ref="AI13:AK13"/>
    <mergeCell ref="K13:M13"/>
    <mergeCell ref="N13:P13"/>
    <mergeCell ref="AC12:AE12"/>
    <mergeCell ref="Z13:AB13"/>
    <mergeCell ref="AC13:AE13"/>
    <mergeCell ref="Z14:AB14"/>
    <mergeCell ref="T14:V14"/>
    <mergeCell ref="W14:Y14"/>
    <mergeCell ref="AF14:AH14"/>
    <mergeCell ref="AI14:AK14"/>
    <mergeCell ref="B14:D14"/>
    <mergeCell ref="E14:G14"/>
    <mergeCell ref="H14:J14"/>
    <mergeCell ref="K14:M14"/>
    <mergeCell ref="AC14:AE14"/>
    <mergeCell ref="B15:D15"/>
    <mergeCell ref="E15:G15"/>
    <mergeCell ref="H15:J15"/>
    <mergeCell ref="Q14:S14"/>
    <mergeCell ref="N14:P14"/>
    <mergeCell ref="Q16:S16"/>
    <mergeCell ref="T16:V16"/>
    <mergeCell ref="B16:D16"/>
    <mergeCell ref="E16:G16"/>
    <mergeCell ref="H16:J16"/>
    <mergeCell ref="AI15:AK15"/>
    <mergeCell ref="K15:M15"/>
    <mergeCell ref="N15:P15"/>
    <mergeCell ref="Q15:S15"/>
    <mergeCell ref="T15:V15"/>
    <mergeCell ref="W15:Y15"/>
    <mergeCell ref="AF15:AH15"/>
    <mergeCell ref="W16:Y16"/>
    <mergeCell ref="AF16:AH16"/>
    <mergeCell ref="AI16:AK16"/>
    <mergeCell ref="K16:M16"/>
    <mergeCell ref="N16:P16"/>
    <mergeCell ref="Z15:AB15"/>
    <mergeCell ref="AC15:AE15"/>
    <mergeCell ref="Z16:AB16"/>
    <mergeCell ref="AC16:AE16"/>
    <mergeCell ref="B18:D18"/>
    <mergeCell ref="E18:G18"/>
    <mergeCell ref="H18:J18"/>
    <mergeCell ref="Q17:S17"/>
    <mergeCell ref="N17:P17"/>
    <mergeCell ref="AI18:AK18"/>
    <mergeCell ref="K18:M18"/>
    <mergeCell ref="N18:P18"/>
    <mergeCell ref="Q18:S18"/>
    <mergeCell ref="T18:V18"/>
    <mergeCell ref="W18:Y18"/>
    <mergeCell ref="AF18:AH18"/>
    <mergeCell ref="Z17:AB17"/>
    <mergeCell ref="AC17:AE17"/>
    <mergeCell ref="Z18:AB18"/>
    <mergeCell ref="AC18:AE18"/>
    <mergeCell ref="T17:V17"/>
    <mergeCell ref="W17:Y17"/>
    <mergeCell ref="AF17:AH17"/>
    <mergeCell ref="AI17:AK17"/>
    <mergeCell ref="B17:D17"/>
    <mergeCell ref="E17:G17"/>
    <mergeCell ref="H17:J17"/>
    <mergeCell ref="K17:M17"/>
    <mergeCell ref="A54:A56"/>
    <mergeCell ref="B54:G55"/>
    <mergeCell ref="H54:M55"/>
    <mergeCell ref="N54:S55"/>
    <mergeCell ref="T54:Y55"/>
    <mergeCell ref="AL54:AQ55"/>
    <mergeCell ref="AF54:AK55"/>
    <mergeCell ref="B56:D56"/>
    <mergeCell ref="E56:G56"/>
    <mergeCell ref="H56:J56"/>
    <mergeCell ref="Z54:AE55"/>
    <mergeCell ref="Z56:AB56"/>
    <mergeCell ref="AC56:AE56"/>
    <mergeCell ref="K56:M56"/>
    <mergeCell ref="N56:P56"/>
    <mergeCell ref="Q56:S56"/>
    <mergeCell ref="T56:V56"/>
    <mergeCell ref="W56:Y56"/>
    <mergeCell ref="B57:D57"/>
    <mergeCell ref="E57:G57"/>
    <mergeCell ref="H57:J57"/>
    <mergeCell ref="K57:M57"/>
    <mergeCell ref="N57:P57"/>
    <mergeCell ref="T58:V58"/>
    <mergeCell ref="W58:Y58"/>
    <mergeCell ref="B58:D58"/>
    <mergeCell ref="E58:G58"/>
    <mergeCell ref="H58:J58"/>
    <mergeCell ref="K58:M58"/>
    <mergeCell ref="B59:D59"/>
    <mergeCell ref="E59:G59"/>
    <mergeCell ref="H59:J59"/>
    <mergeCell ref="Q58:S58"/>
    <mergeCell ref="N58:P58"/>
    <mergeCell ref="Q60:S60"/>
    <mergeCell ref="T60:V60"/>
    <mergeCell ref="K59:M59"/>
    <mergeCell ref="N59:P59"/>
    <mergeCell ref="Q59:S59"/>
    <mergeCell ref="T59:V59"/>
    <mergeCell ref="B60:D60"/>
    <mergeCell ref="E60:G60"/>
    <mergeCell ref="H60:J60"/>
    <mergeCell ref="K60:M60"/>
    <mergeCell ref="N60:P60"/>
    <mergeCell ref="B62:D62"/>
    <mergeCell ref="E62:G62"/>
    <mergeCell ref="H62:J62"/>
    <mergeCell ref="W65:Y65"/>
    <mergeCell ref="B61:D61"/>
    <mergeCell ref="E61:G61"/>
    <mergeCell ref="H61:J61"/>
    <mergeCell ref="K61:M61"/>
    <mergeCell ref="Q61:S61"/>
    <mergeCell ref="N61:P61"/>
    <mergeCell ref="Q63:S63"/>
    <mergeCell ref="T63:V63"/>
    <mergeCell ref="K62:M62"/>
    <mergeCell ref="N62:P62"/>
    <mergeCell ref="Q62:S62"/>
    <mergeCell ref="T62:V62"/>
    <mergeCell ref="B63:D63"/>
    <mergeCell ref="E63:G63"/>
    <mergeCell ref="H63:J63"/>
    <mergeCell ref="K63:M63"/>
    <mergeCell ref="N63:P63"/>
    <mergeCell ref="T64:V64"/>
    <mergeCell ref="W64:Y64"/>
    <mergeCell ref="B64:D64"/>
    <mergeCell ref="E64:G64"/>
    <mergeCell ref="H64:J64"/>
    <mergeCell ref="K64:M64"/>
    <mergeCell ref="Q67:S67"/>
    <mergeCell ref="N67:P67"/>
    <mergeCell ref="N64:P64"/>
    <mergeCell ref="K65:M65"/>
    <mergeCell ref="N65:P65"/>
    <mergeCell ref="Q65:S65"/>
    <mergeCell ref="T65:V65"/>
    <mergeCell ref="W62:Y62"/>
    <mergeCell ref="W63:Y63"/>
    <mergeCell ref="N66:P66"/>
    <mergeCell ref="T67:V67"/>
    <mergeCell ref="B69:D69"/>
    <mergeCell ref="E69:G69"/>
    <mergeCell ref="H69:J69"/>
    <mergeCell ref="K69:M69"/>
    <mergeCell ref="B65:D65"/>
    <mergeCell ref="E65:G65"/>
    <mergeCell ref="H65:J65"/>
    <mergeCell ref="B66:D66"/>
    <mergeCell ref="E66:G66"/>
    <mergeCell ref="H66:J66"/>
    <mergeCell ref="K66:M66"/>
    <mergeCell ref="B67:D67"/>
    <mergeCell ref="E67:G67"/>
    <mergeCell ref="H67:J67"/>
    <mergeCell ref="K67:M67"/>
    <mergeCell ref="B68:D68"/>
    <mergeCell ref="E68:G68"/>
    <mergeCell ref="H68:J68"/>
    <mergeCell ref="K68:M68"/>
    <mergeCell ref="H108:J108"/>
    <mergeCell ref="K108:M108"/>
    <mergeCell ref="T108:V108"/>
    <mergeCell ref="Q108:S108"/>
    <mergeCell ref="N107:P107"/>
    <mergeCell ref="N108:P108"/>
    <mergeCell ref="A102:A104"/>
    <mergeCell ref="B104:D104"/>
    <mergeCell ref="E104:G104"/>
    <mergeCell ref="H104:J104"/>
    <mergeCell ref="K104:M104"/>
    <mergeCell ref="B105:D105"/>
    <mergeCell ref="E105:G105"/>
    <mergeCell ref="H105:J105"/>
    <mergeCell ref="K105:M105"/>
    <mergeCell ref="Q107:S107"/>
    <mergeCell ref="B102:V103"/>
    <mergeCell ref="H109:J109"/>
    <mergeCell ref="K109:M109"/>
    <mergeCell ref="Q109:S109"/>
    <mergeCell ref="T107:V107"/>
    <mergeCell ref="B112:D112"/>
    <mergeCell ref="E112:G112"/>
    <mergeCell ref="H112:J112"/>
    <mergeCell ref="K112:M112"/>
    <mergeCell ref="Q112:S112"/>
    <mergeCell ref="N111:P111"/>
    <mergeCell ref="N112:P112"/>
    <mergeCell ref="B110:D110"/>
    <mergeCell ref="E110:G110"/>
    <mergeCell ref="H110:J110"/>
    <mergeCell ref="K110:M110"/>
    <mergeCell ref="Q110:S110"/>
    <mergeCell ref="N110:P110"/>
    <mergeCell ref="B111:D111"/>
    <mergeCell ref="E111:G111"/>
    <mergeCell ref="H111:J111"/>
    <mergeCell ref="K111:M111"/>
    <mergeCell ref="H107:J107"/>
    <mergeCell ref="K107:M107"/>
    <mergeCell ref="B108:D108"/>
    <mergeCell ref="H113:J113"/>
    <mergeCell ref="K113:M113"/>
    <mergeCell ref="T113:V113"/>
    <mergeCell ref="Q113:S113"/>
    <mergeCell ref="B114:D114"/>
    <mergeCell ref="E114:G114"/>
    <mergeCell ref="H114:J114"/>
    <mergeCell ref="K114:M114"/>
    <mergeCell ref="T114:V114"/>
    <mergeCell ref="Q114:S114"/>
    <mergeCell ref="N113:P113"/>
    <mergeCell ref="N114:P114"/>
    <mergeCell ref="H115:J115"/>
    <mergeCell ref="K115:M115"/>
    <mergeCell ref="Q115:S115"/>
    <mergeCell ref="B116:D116"/>
    <mergeCell ref="E116:G116"/>
    <mergeCell ref="H116:J116"/>
    <mergeCell ref="K116:M116"/>
    <mergeCell ref="Q116:S116"/>
    <mergeCell ref="N115:P115"/>
    <mergeCell ref="N116:P116"/>
    <mergeCell ref="B115:D115"/>
    <mergeCell ref="E115:G115"/>
    <mergeCell ref="J119:Q119"/>
    <mergeCell ref="B117:D117"/>
    <mergeCell ref="E117:G117"/>
    <mergeCell ref="H117:J117"/>
    <mergeCell ref="K117:M117"/>
    <mergeCell ref="T117:V117"/>
    <mergeCell ref="Q117:S117"/>
    <mergeCell ref="Z3:AE4"/>
    <mergeCell ref="Z5:AB5"/>
    <mergeCell ref="AC5:AE5"/>
    <mergeCell ref="Z6:AB6"/>
    <mergeCell ref="AC6:AE6"/>
    <mergeCell ref="Z7:AB7"/>
    <mergeCell ref="AC7:AE7"/>
    <mergeCell ref="Z8:AB8"/>
    <mergeCell ref="AC8:AE8"/>
    <mergeCell ref="Z9:AB9"/>
    <mergeCell ref="AC9:AE9"/>
    <mergeCell ref="Z10:AB10"/>
    <mergeCell ref="AC10:AE10"/>
    <mergeCell ref="Z11:AB11"/>
    <mergeCell ref="AC11:AE11"/>
    <mergeCell ref="Z12:AB12"/>
    <mergeCell ref="T115:V115"/>
    <mergeCell ref="AC62:AE62"/>
    <mergeCell ref="Z63:AB63"/>
    <mergeCell ref="AC63:AE63"/>
    <mergeCell ref="Z64:AB64"/>
    <mergeCell ref="AC64:AE64"/>
    <mergeCell ref="Z65:AB65"/>
    <mergeCell ref="AC65:AE65"/>
    <mergeCell ref="Z66:AB66"/>
    <mergeCell ref="AC66:AE66"/>
    <mergeCell ref="N117:P117"/>
    <mergeCell ref="Z67:AB67"/>
    <mergeCell ref="AC67:AE67"/>
    <mergeCell ref="Z68:AB68"/>
    <mergeCell ref="AC68:AE68"/>
    <mergeCell ref="Z69:AB69"/>
    <mergeCell ref="AC69:AE69"/>
    <mergeCell ref="N104:P104"/>
    <mergeCell ref="N105:P105"/>
    <mergeCell ref="T116:V116"/>
    <mergeCell ref="T109:V109"/>
    <mergeCell ref="T110:V110"/>
    <mergeCell ref="T104:V104"/>
    <mergeCell ref="N69:P69"/>
    <mergeCell ref="Q69:S69"/>
    <mergeCell ref="T69:V69"/>
    <mergeCell ref="T111:V111"/>
    <mergeCell ref="Q111:S111"/>
    <mergeCell ref="T112:V112"/>
    <mergeCell ref="N109:P109"/>
    <mergeCell ref="T105:V105"/>
    <mergeCell ref="T106:V106"/>
    <mergeCell ref="Q68:S68"/>
    <mergeCell ref="T68:V6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0F88B-0DA8-455C-90B6-FE5F45F1532B}">
  <sheetPr>
    <tabColor theme="9" tint="0.39997558519241921"/>
  </sheetPr>
  <dimension ref="A1:AU162"/>
  <sheetViews>
    <sheetView showGridLines="0" topLeftCell="B16" zoomScale="55" zoomScaleNormal="55" workbookViewId="0">
      <selection activeCell="AB13" sqref="AB13"/>
    </sheetView>
  </sheetViews>
  <sheetFormatPr baseColWidth="10" defaultColWidth="11.44140625" defaultRowHeight="16.8"/>
  <cols>
    <col min="1" max="1" width="22.33203125" style="187" customWidth="1"/>
    <col min="2" max="7" width="11.44140625" style="192"/>
    <col min="8" max="8" width="13" style="192" customWidth="1"/>
    <col min="9" max="14" width="11.44140625" style="192"/>
    <col min="15" max="15" width="22.5546875" style="191" customWidth="1"/>
    <col min="16" max="28" width="11.44140625" style="189"/>
    <col min="29" max="29" width="23.33203125" style="191" customWidth="1"/>
    <col min="30" max="41" width="11.44140625" style="189"/>
    <col min="42" max="47" width="11.44140625" style="190"/>
    <col min="48" max="16384" width="11.44140625" style="191"/>
  </cols>
  <sheetData>
    <row r="1" spans="1:47" ht="31.5" customHeight="1">
      <c r="A1" s="86" t="s">
        <v>97</v>
      </c>
      <c r="B1" s="186"/>
      <c r="C1" s="186"/>
      <c r="D1" s="186"/>
      <c r="E1" s="186"/>
      <c r="F1" s="186"/>
      <c r="G1" s="187"/>
      <c r="H1" s="188" t="s">
        <v>60</v>
      </c>
      <c r="I1" s="509">
        <v>46149</v>
      </c>
      <c r="J1" s="510"/>
      <c r="K1" s="186"/>
      <c r="L1" s="411" t="s">
        <v>61</v>
      </c>
      <c r="M1" s="411"/>
      <c r="N1" s="411"/>
      <c r="O1" s="411"/>
      <c r="P1" s="411"/>
      <c r="Q1" s="411"/>
      <c r="R1" s="411"/>
      <c r="AC1" s="189"/>
      <c r="AN1" s="190"/>
      <c r="AO1" s="190"/>
      <c r="AR1" s="191"/>
      <c r="AS1" s="191"/>
      <c r="AT1" s="191"/>
      <c r="AU1" s="191"/>
    </row>
    <row r="2" spans="1:47">
      <c r="O2" s="193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P2" s="189"/>
    </row>
    <row r="3" spans="1:47" ht="38.4">
      <c r="A3" s="86" t="s">
        <v>63</v>
      </c>
      <c r="O3" s="193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3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</row>
    <row r="4" spans="1:47" s="203" customFormat="1" ht="21.6">
      <c r="A4" s="97" t="s">
        <v>148</v>
      </c>
      <c r="B4" s="195"/>
      <c r="C4" s="196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7" t="s">
        <v>143</v>
      </c>
      <c r="P4" s="198"/>
      <c r="Q4" s="199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7" t="s">
        <v>144</v>
      </c>
      <c r="AD4" s="200"/>
      <c r="AE4" s="200"/>
      <c r="AF4" s="200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2"/>
      <c r="AR4" s="202"/>
      <c r="AS4" s="202"/>
      <c r="AT4" s="202"/>
      <c r="AU4" s="202"/>
    </row>
    <row r="5" spans="1:47" ht="24.75" customHeight="1">
      <c r="A5" s="99" t="s">
        <v>64</v>
      </c>
      <c r="B5" s="100" t="s">
        <v>65</v>
      </c>
      <c r="C5" s="100" t="s">
        <v>66</v>
      </c>
      <c r="D5" s="100" t="s">
        <v>67</v>
      </c>
      <c r="E5" s="100" t="s">
        <v>68</v>
      </c>
      <c r="F5" s="100" t="s">
        <v>69</v>
      </c>
      <c r="G5" s="100" t="s">
        <v>70</v>
      </c>
      <c r="H5" s="100" t="s">
        <v>71</v>
      </c>
      <c r="I5" s="100" t="s">
        <v>72</v>
      </c>
      <c r="J5" s="100" t="s">
        <v>73</v>
      </c>
      <c r="K5" s="100" t="s">
        <v>74</v>
      </c>
      <c r="L5" s="100" t="s">
        <v>75</v>
      </c>
      <c r="M5" s="100" t="s">
        <v>76</v>
      </c>
      <c r="N5" s="204" t="s">
        <v>77</v>
      </c>
      <c r="O5" s="99" t="s">
        <v>64</v>
      </c>
      <c r="P5" s="100" t="s">
        <v>65</v>
      </c>
      <c r="Q5" s="100" t="s">
        <v>66</v>
      </c>
      <c r="R5" s="100" t="s">
        <v>67</v>
      </c>
      <c r="S5" s="100" t="s">
        <v>68</v>
      </c>
      <c r="T5" s="100" t="s">
        <v>69</v>
      </c>
      <c r="U5" s="100" t="s">
        <v>70</v>
      </c>
      <c r="V5" s="100" t="s">
        <v>71</v>
      </c>
      <c r="W5" s="100" t="s">
        <v>72</v>
      </c>
      <c r="X5" s="100" t="s">
        <v>73</v>
      </c>
      <c r="Y5" s="100" t="s">
        <v>74</v>
      </c>
      <c r="Z5" s="100" t="s">
        <v>75</v>
      </c>
      <c r="AA5" s="100" t="s">
        <v>76</v>
      </c>
      <c r="AB5" s="100" t="s">
        <v>77</v>
      </c>
      <c r="AC5" s="99" t="s">
        <v>64</v>
      </c>
      <c r="AD5" s="100" t="s">
        <v>65</v>
      </c>
      <c r="AE5" s="100" t="s">
        <v>66</v>
      </c>
      <c r="AF5" s="100" t="s">
        <v>67</v>
      </c>
      <c r="AG5" s="100" t="s">
        <v>68</v>
      </c>
      <c r="AH5" s="100" t="s">
        <v>69</v>
      </c>
      <c r="AI5" s="100" t="s">
        <v>70</v>
      </c>
      <c r="AJ5" s="100" t="s">
        <v>71</v>
      </c>
      <c r="AK5" s="100" t="s">
        <v>72</v>
      </c>
      <c r="AL5" s="100" t="s">
        <v>73</v>
      </c>
      <c r="AM5" s="100" t="s">
        <v>74</v>
      </c>
      <c r="AN5" s="100" t="s">
        <v>75</v>
      </c>
      <c r="AO5" s="205" t="s">
        <v>76</v>
      </c>
      <c r="AP5" s="194"/>
    </row>
    <row r="6" spans="1:47">
      <c r="A6" s="254">
        <v>2020</v>
      </c>
      <c r="B6" s="116">
        <v>4347.6450000000004</v>
      </c>
      <c r="C6" s="116">
        <v>4222.4070000000002</v>
      </c>
      <c r="D6" s="116">
        <v>5018.6979999999994</v>
      </c>
      <c r="E6" s="116">
        <v>4339.2380000000003</v>
      </c>
      <c r="F6" s="116">
        <v>4868.0209999999997</v>
      </c>
      <c r="G6" s="116">
        <v>5701.2470000000003</v>
      </c>
      <c r="H6" s="116">
        <v>5504.4239999999991</v>
      </c>
      <c r="I6" s="116">
        <v>5384.2039999999997</v>
      </c>
      <c r="J6" s="116">
        <v>5478.98</v>
      </c>
      <c r="K6" s="116">
        <v>5169.5189999999993</v>
      </c>
      <c r="L6" s="116">
        <v>5676.0149999999994</v>
      </c>
      <c r="M6" s="116">
        <v>5468.7070000000003</v>
      </c>
      <c r="N6" s="255">
        <v>61179.105000000003</v>
      </c>
      <c r="O6" s="254">
        <v>2020</v>
      </c>
      <c r="P6" s="116">
        <v>10217</v>
      </c>
      <c r="Q6" s="116">
        <v>9824</v>
      </c>
      <c r="R6" s="116">
        <v>11750</v>
      </c>
      <c r="S6" s="116">
        <v>10046</v>
      </c>
      <c r="T6" s="116">
        <v>11333</v>
      </c>
      <c r="U6" s="116">
        <v>13243</v>
      </c>
      <c r="V6" s="116">
        <v>12843</v>
      </c>
      <c r="W6" s="116">
        <v>12571</v>
      </c>
      <c r="X6" s="116">
        <v>12774</v>
      </c>
      <c r="Y6" s="116">
        <v>12085</v>
      </c>
      <c r="Z6" s="116">
        <v>13288</v>
      </c>
      <c r="AA6" s="116">
        <v>12809</v>
      </c>
      <c r="AB6" s="116">
        <v>142783</v>
      </c>
      <c r="AC6" s="254">
        <v>2020</v>
      </c>
      <c r="AD6" s="116">
        <f>IF(OR(B6=""),"",((B6/P6)*1000))</f>
        <v>425.5304884016835</v>
      </c>
      <c r="AE6" s="116">
        <f t="shared" ref="AE6:AO6" si="0">IF(OR(C6=""),"",((C6/Q6)*1000))</f>
        <v>429.80527280130292</v>
      </c>
      <c r="AF6" s="116">
        <f t="shared" si="0"/>
        <v>427.12323404255312</v>
      </c>
      <c r="AG6" s="116">
        <f t="shared" si="0"/>
        <v>431.93689030459888</v>
      </c>
      <c r="AH6" s="116">
        <f t="shared" si="0"/>
        <v>429.54389834995146</v>
      </c>
      <c r="AI6" s="116">
        <f t="shared" si="0"/>
        <v>430.51023182058447</v>
      </c>
      <c r="AJ6" s="116">
        <f t="shared" si="0"/>
        <v>428.59331931791627</v>
      </c>
      <c r="AK6" s="116">
        <f t="shared" si="0"/>
        <v>428.30355580303871</v>
      </c>
      <c r="AL6" s="116">
        <f t="shared" si="0"/>
        <v>428.91654924064505</v>
      </c>
      <c r="AM6" s="116">
        <f t="shared" si="0"/>
        <v>427.76326023996688</v>
      </c>
      <c r="AN6" s="116">
        <f t="shared" si="0"/>
        <v>427.15344671884401</v>
      </c>
      <c r="AO6" s="256">
        <f t="shared" si="0"/>
        <v>426.94254040128038</v>
      </c>
      <c r="AP6" s="194"/>
    </row>
    <row r="7" spans="1:47">
      <c r="A7" s="257">
        <v>2021</v>
      </c>
      <c r="B7" s="117">
        <v>4359.8919999999998</v>
      </c>
      <c r="C7" s="117">
        <v>4705.7389999999996</v>
      </c>
      <c r="D7" s="117">
        <v>5729.3379999999997</v>
      </c>
      <c r="E7" s="117">
        <v>4793.6989999999996</v>
      </c>
      <c r="F7" s="117">
        <v>5717.66</v>
      </c>
      <c r="G7" s="117">
        <v>5976.0649999999996</v>
      </c>
      <c r="H7" s="117">
        <v>5470.2920000000004</v>
      </c>
      <c r="I7" s="117">
        <v>5662.759</v>
      </c>
      <c r="J7" s="117">
        <v>4915.6970000000001</v>
      </c>
      <c r="K7" s="117">
        <v>4756.9859999999999</v>
      </c>
      <c r="L7" s="117">
        <v>4833.9210000000003</v>
      </c>
      <c r="M7" s="117">
        <v>4777.8069999999998</v>
      </c>
      <c r="N7" s="258">
        <v>61699.854999999996</v>
      </c>
      <c r="O7" s="257">
        <v>2021</v>
      </c>
      <c r="P7" s="117">
        <v>10175</v>
      </c>
      <c r="Q7" s="117">
        <v>11071</v>
      </c>
      <c r="R7" s="117">
        <v>13414</v>
      </c>
      <c r="S7" s="117">
        <v>11134</v>
      </c>
      <c r="T7" s="117">
        <v>13281</v>
      </c>
      <c r="U7" s="117">
        <v>14019</v>
      </c>
      <c r="V7" s="117">
        <v>12973</v>
      </c>
      <c r="W7" s="117">
        <v>13313</v>
      </c>
      <c r="X7" s="117">
        <v>11637</v>
      </c>
      <c r="Y7" s="117">
        <v>11285</v>
      </c>
      <c r="Z7" s="117">
        <v>11464</v>
      </c>
      <c r="AA7" s="117">
        <v>11327</v>
      </c>
      <c r="AB7" s="117">
        <v>133766</v>
      </c>
      <c r="AC7" s="257">
        <v>2021</v>
      </c>
      <c r="AD7" s="117">
        <f t="shared" ref="AD7:AD10" si="1">IF(OR(B7=""),"",((B7/P7)*1000))</f>
        <v>428.49061425061427</v>
      </c>
      <c r="AE7" s="117">
        <f t="shared" ref="AE7:AE10" si="2">IF(OR(C7=""),"",((C7/Q7)*1000))</f>
        <v>425.05094390750611</v>
      </c>
      <c r="AF7" s="117">
        <f t="shared" ref="AF7:AF10" si="3">IF(OR(D7=""),"",((D7/R7)*1000))</f>
        <v>427.1162964067392</v>
      </c>
      <c r="AG7" s="117">
        <f t="shared" ref="AG7:AG10" si="4">IF(OR(E7=""),"",((E7/S7)*1000))</f>
        <v>430.54598527034307</v>
      </c>
      <c r="AH7" s="117">
        <f t="shared" ref="AH7:AH10" si="5">IF(OR(F7=""),"",((F7/T7)*1000))</f>
        <v>430.5142685038777</v>
      </c>
      <c r="AI7" s="117">
        <f t="shared" ref="AI7:AI10" si="6">IF(OR(G7=""),"",((G7/U7)*1000))</f>
        <v>426.28325843498106</v>
      </c>
      <c r="AJ7" s="117">
        <f t="shared" ref="AJ7:AJ10" si="7">IF(OR(H7=""),"",((H7/V7)*1000))</f>
        <v>421.66746319278502</v>
      </c>
      <c r="AK7" s="117">
        <f t="shared" ref="AK7:AK10" si="8">IF(OR(I7=""),"",((I7/W7)*1000))</f>
        <v>425.35559227822426</v>
      </c>
      <c r="AL7" s="117">
        <f t="shared" ref="AL7:AL10" si="9">IF(OR(J7=""),"",((J7/X7)*1000))</f>
        <v>422.41960986508553</v>
      </c>
      <c r="AM7" s="117">
        <f t="shared" ref="AM7:AM10" si="10">IF(OR(K7=""),"",((K7/Y7)*1000))</f>
        <v>421.53176783340717</v>
      </c>
      <c r="AN7" s="117">
        <f t="shared" ref="AN7:AN10" si="11">IF(OR(L7=""),"",((L7/Z7)*1000))</f>
        <v>421.66093859036988</v>
      </c>
      <c r="AO7" s="259">
        <f t="shared" ref="AO7:AO10" si="12">IF(OR(M7=""),"",((M7/AA7)*1000))</f>
        <v>421.80692151496424</v>
      </c>
      <c r="AP7" s="194"/>
    </row>
    <row r="8" spans="1:47">
      <c r="A8" s="254">
        <v>2022</v>
      </c>
      <c r="B8" s="116">
        <v>4237.348</v>
      </c>
      <c r="C8" s="116">
        <v>4080.8760000000002</v>
      </c>
      <c r="D8" s="116">
        <v>5216.8959999999997</v>
      </c>
      <c r="E8" s="116">
        <v>4451.2430000000004</v>
      </c>
      <c r="F8" s="116">
        <v>5444.4480000000003</v>
      </c>
      <c r="G8" s="116">
        <v>5230.9070000000002</v>
      </c>
      <c r="H8" s="116">
        <v>4785.3370000000004</v>
      </c>
      <c r="I8" s="116">
        <v>5707.0389999999998</v>
      </c>
      <c r="J8" s="116">
        <v>5316.0959999999995</v>
      </c>
      <c r="K8" s="116">
        <v>5081.8500000000004</v>
      </c>
      <c r="L8" s="116">
        <v>4974.9160000000002</v>
      </c>
      <c r="M8" s="116">
        <v>4674.1819999999998</v>
      </c>
      <c r="N8" s="255">
        <v>59201.137999999992</v>
      </c>
      <c r="O8" s="254">
        <v>2022</v>
      </c>
      <c r="P8" s="116">
        <v>10050</v>
      </c>
      <c r="Q8" s="116">
        <v>9639</v>
      </c>
      <c r="R8" s="116">
        <v>12231</v>
      </c>
      <c r="S8" s="116">
        <v>10406</v>
      </c>
      <c r="T8" s="116">
        <v>12760</v>
      </c>
      <c r="U8" s="116">
        <v>12336</v>
      </c>
      <c r="V8" s="116">
        <v>11229</v>
      </c>
      <c r="W8" s="116">
        <v>13473</v>
      </c>
      <c r="X8" s="116">
        <v>12558</v>
      </c>
      <c r="Y8" s="116">
        <v>11976</v>
      </c>
      <c r="Z8" s="116">
        <v>11823</v>
      </c>
      <c r="AA8" s="116">
        <v>11075</v>
      </c>
      <c r="AB8" s="116">
        <v>128481</v>
      </c>
      <c r="AC8" s="254">
        <v>2022</v>
      </c>
      <c r="AD8" s="116">
        <f t="shared" si="1"/>
        <v>421.62666666666667</v>
      </c>
      <c r="AE8" s="116">
        <f t="shared" si="2"/>
        <v>423.37130407718644</v>
      </c>
      <c r="AF8" s="116">
        <f t="shared" si="3"/>
        <v>426.53061891913984</v>
      </c>
      <c r="AG8" s="116">
        <f t="shared" si="4"/>
        <v>427.75735152796466</v>
      </c>
      <c r="AH8" s="116">
        <f t="shared" si="5"/>
        <v>426.68087774294673</v>
      </c>
      <c r="AI8" s="116">
        <f t="shared" si="6"/>
        <v>424.035911154345</v>
      </c>
      <c r="AJ8" s="116">
        <f t="shared" si="7"/>
        <v>426.15878528809338</v>
      </c>
      <c r="AK8" s="116">
        <f t="shared" si="8"/>
        <v>423.5908112521339</v>
      </c>
      <c r="AL8" s="116">
        <f t="shared" si="9"/>
        <v>423.32345914954607</v>
      </c>
      <c r="AM8" s="116">
        <f t="shared" si="10"/>
        <v>424.33617234468937</v>
      </c>
      <c r="AN8" s="116">
        <f t="shared" si="11"/>
        <v>420.78288082550961</v>
      </c>
      <c r="AO8" s="256">
        <f t="shared" si="12"/>
        <v>422.04803611738146</v>
      </c>
      <c r="AP8" s="194"/>
    </row>
    <row r="9" spans="1:47" ht="17.399999999999999" customHeight="1">
      <c r="A9" s="257">
        <v>2023</v>
      </c>
      <c r="B9" s="117">
        <v>4495.4639999999999</v>
      </c>
      <c r="C9" s="117">
        <v>4126.991</v>
      </c>
      <c r="D9" s="117">
        <v>5064.9260000000004</v>
      </c>
      <c r="E9" s="117">
        <v>4428.982</v>
      </c>
      <c r="F9" s="117">
        <v>5313.384</v>
      </c>
      <c r="G9" s="117">
        <v>5306.107</v>
      </c>
      <c r="H9" s="117">
        <v>5358.5870000000004</v>
      </c>
      <c r="I9" s="117">
        <v>5710.0309999999999</v>
      </c>
      <c r="J9" s="117">
        <v>4770.7910000000002</v>
      </c>
      <c r="K9" s="117">
        <v>5357.3590000000004</v>
      </c>
      <c r="L9" s="117">
        <v>4914.6019999999999</v>
      </c>
      <c r="M9" s="117">
        <v>4616.9530000000004</v>
      </c>
      <c r="N9" s="258">
        <v>59464.177000000003</v>
      </c>
      <c r="O9" s="257">
        <v>2023</v>
      </c>
      <c r="P9" s="117">
        <v>10668</v>
      </c>
      <c r="Q9" s="117">
        <v>9714</v>
      </c>
      <c r="R9" s="117">
        <v>11904</v>
      </c>
      <c r="S9" s="117">
        <v>10324</v>
      </c>
      <c r="T9" s="117">
        <v>12338</v>
      </c>
      <c r="U9" s="117">
        <v>12447</v>
      </c>
      <c r="V9" s="117">
        <v>12444</v>
      </c>
      <c r="W9" s="117">
        <v>13344</v>
      </c>
      <c r="X9" s="117">
        <v>11341</v>
      </c>
      <c r="Y9" s="117">
        <v>12733</v>
      </c>
      <c r="Z9" s="117">
        <v>11587</v>
      </c>
      <c r="AA9" s="117">
        <v>10862</v>
      </c>
      <c r="AB9" s="117">
        <v>128844</v>
      </c>
      <c r="AC9" s="257">
        <v>2023</v>
      </c>
      <c r="AD9" s="117">
        <f>IF(OR(B9=""),"",((B9/P9)*1000))</f>
        <v>421.39707536557933</v>
      </c>
      <c r="AE9" s="117">
        <f t="shared" si="2"/>
        <v>424.84980440601197</v>
      </c>
      <c r="AF9" s="117">
        <f t="shared" si="3"/>
        <v>425.48101478494624</v>
      </c>
      <c r="AG9" s="117">
        <f t="shared" si="4"/>
        <v>428.99864393645873</v>
      </c>
      <c r="AH9" s="117">
        <f t="shared" si="5"/>
        <v>430.65196952504459</v>
      </c>
      <c r="AI9" s="117">
        <f t="shared" si="6"/>
        <v>426.29605527436331</v>
      </c>
      <c r="AJ9" s="117">
        <f t="shared" si="7"/>
        <v>430.61612021857928</v>
      </c>
      <c r="AK9" s="117">
        <f t="shared" si="8"/>
        <v>427.90999700239809</v>
      </c>
      <c r="AL9" s="117">
        <f t="shared" si="9"/>
        <v>420.66757781500752</v>
      </c>
      <c r="AM9" s="117">
        <f t="shared" si="10"/>
        <v>420.74601429356795</v>
      </c>
      <c r="AN9" s="117">
        <f t="shared" si="11"/>
        <v>424.14792439803227</v>
      </c>
      <c r="AO9" s="259">
        <f t="shared" si="12"/>
        <v>425.05551463818819</v>
      </c>
      <c r="AP9" s="194"/>
    </row>
    <row r="10" spans="1:47" s="208" customFormat="1" ht="17.399999999999999" customHeight="1">
      <c r="A10" s="260">
        <v>2024</v>
      </c>
      <c r="B10" s="118">
        <v>4806.9120000000003</v>
      </c>
      <c r="C10" s="118">
        <v>4358.4740000000002</v>
      </c>
      <c r="D10" s="118">
        <v>4615.13</v>
      </c>
      <c r="E10" s="118">
        <v>5345.6760000000004</v>
      </c>
      <c r="F10" s="118">
        <v>5104.7079999999996</v>
      </c>
      <c r="G10" s="118">
        <v>5505.78</v>
      </c>
      <c r="H10" s="118">
        <v>6387.8620000000001</v>
      </c>
      <c r="I10" s="118">
        <v>5230.92</v>
      </c>
      <c r="J10" s="118">
        <v>6019.2579999999998</v>
      </c>
      <c r="K10" s="118">
        <v>5862.2870000000003</v>
      </c>
      <c r="L10" s="118">
        <v>4554.1080000000002</v>
      </c>
      <c r="M10" s="118">
        <v>5064.9620000000004</v>
      </c>
      <c r="N10" s="261">
        <v>62856.076999999997</v>
      </c>
      <c r="O10" s="260">
        <v>2024</v>
      </c>
      <c r="P10" s="118">
        <v>11337</v>
      </c>
      <c r="Q10" s="118">
        <v>10277</v>
      </c>
      <c r="R10" s="118">
        <v>10733</v>
      </c>
      <c r="S10" s="118">
        <v>12343</v>
      </c>
      <c r="T10" s="118">
        <v>11759</v>
      </c>
      <c r="U10" s="118">
        <v>12720</v>
      </c>
      <c r="V10" s="118">
        <v>14681</v>
      </c>
      <c r="W10" s="118">
        <v>12135</v>
      </c>
      <c r="X10" s="118">
        <v>13909</v>
      </c>
      <c r="Y10" s="118">
        <v>13734</v>
      </c>
      <c r="Z10" s="118">
        <v>10781</v>
      </c>
      <c r="AA10" s="118">
        <v>11845</v>
      </c>
      <c r="AB10" s="118">
        <v>146254</v>
      </c>
      <c r="AC10" s="260">
        <v>2024</v>
      </c>
      <c r="AD10" s="118">
        <f t="shared" si="1"/>
        <v>424.00211696215933</v>
      </c>
      <c r="AE10" s="118">
        <f t="shared" si="2"/>
        <v>424.09983458207648</v>
      </c>
      <c r="AF10" s="118">
        <f t="shared" si="3"/>
        <v>429.99440976427837</v>
      </c>
      <c r="AG10" s="118">
        <f t="shared" si="4"/>
        <v>433.09373734100302</v>
      </c>
      <c r="AH10" s="118">
        <f t="shared" si="5"/>
        <v>434.11072370099498</v>
      </c>
      <c r="AI10" s="118">
        <f t="shared" si="6"/>
        <v>432.84433962264154</v>
      </c>
      <c r="AJ10" s="118">
        <f t="shared" si="7"/>
        <v>435.11082351338467</v>
      </c>
      <c r="AK10" s="118">
        <f t="shared" si="8"/>
        <v>431.06056860321382</v>
      </c>
      <c r="AL10" s="118">
        <f t="shared" si="9"/>
        <v>432.75993960744842</v>
      </c>
      <c r="AM10" s="118">
        <f t="shared" si="10"/>
        <v>426.84483762924128</v>
      </c>
      <c r="AN10" s="118">
        <f t="shared" si="11"/>
        <v>422.41981263333645</v>
      </c>
      <c r="AO10" s="262">
        <f t="shared" si="12"/>
        <v>427.60337695230061</v>
      </c>
      <c r="AP10" s="206"/>
      <c r="AQ10" s="207"/>
      <c r="AR10" s="207"/>
      <c r="AS10" s="207"/>
      <c r="AT10" s="207"/>
      <c r="AU10" s="207"/>
    </row>
    <row r="11" spans="1:47" ht="17.399999999999999" customHeight="1">
      <c r="A11" s="257">
        <v>2025</v>
      </c>
      <c r="B11" s="117">
        <v>4425</v>
      </c>
      <c r="C11" s="117">
        <v>4466</v>
      </c>
      <c r="D11" s="117">
        <v>5202</v>
      </c>
      <c r="E11" s="117">
        <v>5271</v>
      </c>
      <c r="F11" s="117">
        <v>4660</v>
      </c>
      <c r="G11" s="117">
        <v>4976</v>
      </c>
      <c r="H11" s="117">
        <v>5044</v>
      </c>
      <c r="I11" s="117">
        <v>4238</v>
      </c>
      <c r="J11" s="117">
        <v>5199</v>
      </c>
      <c r="K11" s="117">
        <v>4569</v>
      </c>
      <c r="L11" s="117">
        <v>4238</v>
      </c>
      <c r="M11" s="117">
        <v>4911.1480000000001</v>
      </c>
      <c r="N11" s="258">
        <v>57199.148000000001</v>
      </c>
      <c r="O11" s="257">
        <v>2025</v>
      </c>
      <c r="P11" s="117">
        <v>10364</v>
      </c>
      <c r="Q11" s="117">
        <v>10463</v>
      </c>
      <c r="R11" s="117">
        <v>12044</v>
      </c>
      <c r="S11" s="117">
        <v>12199</v>
      </c>
      <c r="T11" s="117">
        <v>10800</v>
      </c>
      <c r="U11" s="117">
        <v>11464</v>
      </c>
      <c r="V11" s="117">
        <v>11740</v>
      </c>
      <c r="W11" s="117">
        <v>9876</v>
      </c>
      <c r="X11" s="117">
        <v>12100</v>
      </c>
      <c r="Y11" s="117">
        <v>10608</v>
      </c>
      <c r="Z11" s="117">
        <v>9788</v>
      </c>
      <c r="AA11" s="117">
        <v>11316</v>
      </c>
      <c r="AB11" s="117">
        <v>132762</v>
      </c>
      <c r="AC11" s="257">
        <v>2025</v>
      </c>
      <c r="AD11" s="289">
        <f t="shared" ref="AD11" si="13">IF(OR(B11=""),"",((B11/P11)*1000))</f>
        <v>426.95870320339634</v>
      </c>
      <c r="AE11" s="289">
        <f t="shared" ref="AE11" si="14">IF(OR(C11=""),"",((C11/Q11)*1000))</f>
        <v>426.83742712415182</v>
      </c>
      <c r="AF11" s="289">
        <f t="shared" ref="AF11" si="15">IF(OR(D11=""),"",((D11/R11)*1000))</f>
        <v>431.91630687479244</v>
      </c>
      <c r="AG11" s="289">
        <f t="shared" ref="AG11" si="16">IF(OR(E11=""),"",((E11/S11)*1000))</f>
        <v>432.0845970981228</v>
      </c>
      <c r="AH11" s="289">
        <f t="shared" ref="AH11" si="17">IF(OR(F11=""),"",((F11/T11)*1000))</f>
        <v>431.48148148148147</v>
      </c>
      <c r="AI11" s="289">
        <f t="shared" ref="AI11" si="18">IF(OR(G11=""),"",((G11/U11)*1000))</f>
        <v>434.05443126308444</v>
      </c>
      <c r="AJ11" s="289">
        <f t="shared" ref="AJ11" si="19">IF(OR(H11=""),"",((H11/V11)*1000))</f>
        <v>429.64224872231688</v>
      </c>
      <c r="AK11" s="289">
        <f t="shared" ref="AK11" si="20">IF(OR(I11=""),"",((I11/W11)*1000))</f>
        <v>429.12110166059131</v>
      </c>
      <c r="AL11" s="289">
        <f t="shared" ref="AL11" si="21">IF(OR(J11=""),"",((J11/X11)*1000))</f>
        <v>429.6694214876033</v>
      </c>
      <c r="AM11" s="289">
        <f t="shared" ref="AM11" si="22">IF(OR(K11=""),"",((K11/Y11)*1000))</f>
        <v>430.71266968325796</v>
      </c>
      <c r="AN11" s="289">
        <f t="shared" ref="AN11" si="23">IF(OR(L11=""),"",((L11/Z11)*1000))</f>
        <v>432.97915815284023</v>
      </c>
      <c r="AO11" s="291">
        <f t="shared" ref="AO11" si="24">IF(OR(M11=""),"",((M11/AA11)*1000))</f>
        <v>434.00035348179574</v>
      </c>
      <c r="AP11" s="194"/>
    </row>
    <row r="12" spans="1:47" s="213" customFormat="1" ht="49.5" customHeight="1">
      <c r="A12" s="105" t="s">
        <v>100</v>
      </c>
      <c r="B12" s="106">
        <f>AVERAGE(B7:B11)</f>
        <v>4464.9232000000002</v>
      </c>
      <c r="C12" s="106">
        <f t="shared" ref="C12:M12" si="25">AVERAGE(C7:C11)</f>
        <v>4347.616</v>
      </c>
      <c r="D12" s="106">
        <f t="shared" si="25"/>
        <v>5165.6580000000004</v>
      </c>
      <c r="E12" s="106">
        <f t="shared" si="25"/>
        <v>4858.12</v>
      </c>
      <c r="F12" s="106">
        <f t="shared" si="25"/>
        <v>5248.0399999999991</v>
      </c>
      <c r="G12" s="106">
        <f t="shared" si="25"/>
        <v>5398.9717999999993</v>
      </c>
      <c r="H12" s="106">
        <f t="shared" si="25"/>
        <v>5409.2156000000004</v>
      </c>
      <c r="I12" s="106">
        <f t="shared" si="25"/>
        <v>5309.7497999999996</v>
      </c>
      <c r="J12" s="106">
        <f t="shared" si="25"/>
        <v>5244.1683999999996</v>
      </c>
      <c r="K12" s="106">
        <f t="shared" si="25"/>
        <v>5125.4964</v>
      </c>
      <c r="L12" s="106">
        <f t="shared" si="25"/>
        <v>4703.1093999999994</v>
      </c>
      <c r="M12" s="106">
        <f t="shared" si="25"/>
        <v>4809.0104000000001</v>
      </c>
      <c r="N12" s="209">
        <f>AVERAGE(N7:N11)</f>
        <v>60084.078999999991</v>
      </c>
      <c r="O12" s="105" t="s">
        <v>100</v>
      </c>
      <c r="P12" s="106">
        <f>AVERAGE(P7:P11)</f>
        <v>10518.8</v>
      </c>
      <c r="Q12" s="106">
        <f t="shared" ref="Q12" si="26">AVERAGE(Q7:Q11)</f>
        <v>10232.799999999999</v>
      </c>
      <c r="R12" s="106">
        <f t="shared" ref="R12" si="27">AVERAGE(R7:R11)</f>
        <v>12065.2</v>
      </c>
      <c r="S12" s="106">
        <f t="shared" ref="S12" si="28">AVERAGE(S7:S11)</f>
        <v>11281.2</v>
      </c>
      <c r="T12" s="106">
        <f t="shared" ref="T12" si="29">AVERAGE(T7:T11)</f>
        <v>12187.6</v>
      </c>
      <c r="U12" s="106">
        <f t="shared" ref="U12" si="30">AVERAGE(U7:U11)</f>
        <v>12597.2</v>
      </c>
      <c r="V12" s="106">
        <f t="shared" ref="V12" si="31">AVERAGE(V7:V11)</f>
        <v>12613.4</v>
      </c>
      <c r="W12" s="106">
        <f t="shared" ref="W12" si="32">AVERAGE(W7:W11)</f>
        <v>12428.2</v>
      </c>
      <c r="X12" s="106">
        <f t="shared" ref="X12" si="33">AVERAGE(X7:X11)</f>
        <v>12309</v>
      </c>
      <c r="Y12" s="106">
        <f t="shared" ref="Y12" si="34">AVERAGE(Y7:Y11)</f>
        <v>12067.2</v>
      </c>
      <c r="Z12" s="106">
        <f t="shared" ref="Z12" si="35">AVERAGE(Z7:Z11)</f>
        <v>11088.6</v>
      </c>
      <c r="AA12" s="106">
        <f t="shared" ref="AA12" si="36">AVERAGE(AA7:AA11)</f>
        <v>11285</v>
      </c>
      <c r="AB12" s="106">
        <f>AVERAGE(AB7:AB11)</f>
        <v>134021.4</v>
      </c>
      <c r="AC12" s="105" t="s">
        <v>100</v>
      </c>
      <c r="AD12" s="106">
        <f>AVERAGE(AD7:AD11)</f>
        <v>424.49503528968319</v>
      </c>
      <c r="AE12" s="106">
        <f>AVERAGE(AE7:AE11)</f>
        <v>424.84186281938656</v>
      </c>
      <c r="AF12" s="106">
        <f t="shared" ref="AF12" si="37">AVERAGE(AF7:AF11)</f>
        <v>428.20772934997922</v>
      </c>
      <c r="AG12" s="106">
        <f t="shared" ref="AG12" si="38">AVERAGE(AG7:AG11)</f>
        <v>430.49606303477839</v>
      </c>
      <c r="AH12" s="106">
        <f t="shared" ref="AH12" si="39">AVERAGE(AH7:AH11)</f>
        <v>430.68786419086911</v>
      </c>
      <c r="AI12" s="106">
        <f t="shared" ref="AI12" si="40">AVERAGE(AI7:AI11)</f>
        <v>428.70279914988316</v>
      </c>
      <c r="AJ12" s="106">
        <f t="shared" ref="AJ12" si="41">AVERAGE(AJ7:AJ11)</f>
        <v>428.63908818703186</v>
      </c>
      <c r="AK12" s="106">
        <f t="shared" ref="AK12" si="42">AVERAGE(AK7:AK11)</f>
        <v>427.40761415931229</v>
      </c>
      <c r="AL12" s="106">
        <f t="shared" ref="AL12" si="43">AVERAGE(AL7:AL11)</f>
        <v>425.76800158493813</v>
      </c>
      <c r="AM12" s="106">
        <f t="shared" ref="AM12" si="44">AVERAGE(AM7:AM11)</f>
        <v>424.8342923568328</v>
      </c>
      <c r="AN12" s="106">
        <f t="shared" ref="AN12" si="45">AVERAGE(AN7:AN11)</f>
        <v>424.39814292001773</v>
      </c>
      <c r="AO12" s="210">
        <f t="shared" ref="AO12" si="46">AVERAGE(AO7:AO11)</f>
        <v>426.10284054092608</v>
      </c>
      <c r="AP12" s="211"/>
      <c r="AQ12" s="212"/>
      <c r="AR12" s="212"/>
      <c r="AS12" s="212"/>
      <c r="AT12" s="212"/>
      <c r="AU12" s="212"/>
    </row>
    <row r="13" spans="1:47" s="215" customFormat="1" ht="31.5" customHeight="1">
      <c r="A13" s="263">
        <v>2026</v>
      </c>
      <c r="B13" s="120">
        <v>3973</v>
      </c>
      <c r="C13" s="120">
        <v>3901</v>
      </c>
      <c r="D13" s="120">
        <v>4783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>
        <f>SUM(B13:M13)</f>
        <v>12657</v>
      </c>
      <c r="O13" s="263">
        <v>2026</v>
      </c>
      <c r="P13" s="120">
        <v>9056</v>
      </c>
      <c r="Q13" s="120">
        <v>8910</v>
      </c>
      <c r="R13" s="120">
        <v>10826</v>
      </c>
      <c r="S13" s="120"/>
      <c r="T13" s="120"/>
      <c r="U13" s="120"/>
      <c r="V13" s="120"/>
      <c r="W13" s="120"/>
      <c r="X13" s="120"/>
      <c r="Y13" s="120"/>
      <c r="Z13" s="120"/>
      <c r="AA13" s="120"/>
      <c r="AB13" s="120">
        <f>SUM(P13:AA13)</f>
        <v>28792</v>
      </c>
      <c r="AC13" s="263">
        <v>2026</v>
      </c>
      <c r="AD13" s="120">
        <f t="shared" ref="AD13" si="47">IF(OR(B13=""),"",((B13/P13)*1000))</f>
        <v>438.71466431095405</v>
      </c>
      <c r="AE13" s="120">
        <f t="shared" ref="AE13" si="48">IF(OR(C13=""),"",((C13/Q13)*1000))</f>
        <v>437.8226711560045</v>
      </c>
      <c r="AF13" s="120">
        <f t="shared" ref="AF13" si="49">IF(OR(D13=""),"",((D13/R13)*1000))</f>
        <v>441.80676150009236</v>
      </c>
      <c r="AG13" s="120" t="str">
        <f t="shared" ref="AG13" si="50">IF(OR(E13=""),"",((E13/S13)*1000))</f>
        <v/>
      </c>
      <c r="AH13" s="120" t="str">
        <f t="shared" ref="AH13" si="51">IF(OR(F13=""),"",((F13/T13)*1000))</f>
        <v/>
      </c>
      <c r="AI13" s="120" t="str">
        <f t="shared" ref="AI13" si="52">IF(OR(G13=""),"",((G13/U13)*1000))</f>
        <v/>
      </c>
      <c r="AJ13" s="120" t="str">
        <f t="shared" ref="AJ13" si="53">IF(OR(H13=""),"",((H13/V13)*1000))</f>
        <v/>
      </c>
      <c r="AK13" s="120" t="str">
        <f t="shared" ref="AK13" si="54">IF(OR(I13=""),"",((I13/W13)*1000))</f>
        <v/>
      </c>
      <c r="AL13" s="120" t="str">
        <f t="shared" ref="AL13" si="55">IF(OR(J13=""),"",((J13/X13)*1000))</f>
        <v/>
      </c>
      <c r="AM13" s="120" t="str">
        <f t="shared" ref="AM13" si="56">IF(OR(K13=""),"",((K13/Y13)*1000))</f>
        <v/>
      </c>
      <c r="AN13" s="120" t="str">
        <f t="shared" ref="AN13" si="57">IF(OR(L13=""),"",((L13/Z13)*1000))</f>
        <v/>
      </c>
      <c r="AO13" s="264" t="str">
        <f>IF(OR(M13=""),"",((M13/AA13)*1000))</f>
        <v/>
      </c>
      <c r="AP13" s="214"/>
      <c r="AQ13" s="214"/>
      <c r="AR13" s="214"/>
      <c r="AS13" s="214"/>
    </row>
    <row r="14" spans="1:47" s="221" customFormat="1" ht="21.75" customHeight="1">
      <c r="A14" s="108" t="s">
        <v>98</v>
      </c>
      <c r="B14" s="109">
        <f>IF(OR(B13=""),"",((B13-B11)/B11))</f>
        <v>-0.10214689265536724</v>
      </c>
      <c r="C14" s="109">
        <f t="shared" ref="C14:M14" si="58">IF(OR(C13=""),"",((C13-C11)/C11))</f>
        <v>-0.12651141961486789</v>
      </c>
      <c r="D14" s="109">
        <f t="shared" si="58"/>
        <v>-8.0545943867743178E-2</v>
      </c>
      <c r="E14" s="109" t="str">
        <f t="shared" si="58"/>
        <v/>
      </c>
      <c r="F14" s="109" t="str">
        <f t="shared" si="58"/>
        <v/>
      </c>
      <c r="G14" s="109" t="str">
        <f t="shared" si="58"/>
        <v/>
      </c>
      <c r="H14" s="109" t="str">
        <f t="shared" si="58"/>
        <v/>
      </c>
      <c r="I14" s="109" t="str">
        <f t="shared" si="58"/>
        <v/>
      </c>
      <c r="J14" s="109" t="str">
        <f t="shared" si="58"/>
        <v/>
      </c>
      <c r="K14" s="109" t="str">
        <f t="shared" si="58"/>
        <v/>
      </c>
      <c r="L14" s="109" t="str">
        <f t="shared" si="58"/>
        <v/>
      </c>
      <c r="M14" s="109" t="str">
        <f t="shared" si="58"/>
        <v/>
      </c>
      <c r="N14" s="216"/>
      <c r="O14" s="108" t="s">
        <v>98</v>
      </c>
      <c r="P14" s="109">
        <f>IF(OR(P13=""),"",((P13-P11)/P11))</f>
        <v>-0.12620609803164801</v>
      </c>
      <c r="Q14" s="109">
        <f t="shared" ref="Q14" si="59">IF(OR(Q13=""),"",((Q13-Q11)/Q11))</f>
        <v>-0.14842779317595337</v>
      </c>
      <c r="R14" s="109">
        <f t="shared" ref="R14" si="60">IF(OR(R13=""),"",((R13-R11)/R11))</f>
        <v>-0.10112919295914978</v>
      </c>
      <c r="S14" s="109" t="str">
        <f t="shared" ref="S14" si="61">IF(OR(S13=""),"",((S13-S11)/S11))</f>
        <v/>
      </c>
      <c r="T14" s="109" t="str">
        <f t="shared" ref="T14" si="62">IF(OR(T13=""),"",((T13-T11)/T11))</f>
        <v/>
      </c>
      <c r="U14" s="109" t="str">
        <f t="shared" ref="U14" si="63">IF(OR(U13=""),"",((U13-U11)/U11))</f>
        <v/>
      </c>
      <c r="V14" s="109" t="str">
        <f t="shared" ref="V14" si="64">IF(OR(V13=""),"",((V13-V11)/V11))</f>
        <v/>
      </c>
      <c r="W14" s="109" t="str">
        <f t="shared" ref="W14" si="65">IF(OR(W13=""),"",((W13-W11)/W11))</f>
        <v/>
      </c>
      <c r="X14" s="109" t="str">
        <f t="shared" ref="X14" si="66">IF(OR(X13=""),"",((X13-X11)/X11))</f>
        <v/>
      </c>
      <c r="Y14" s="109" t="str">
        <f t="shared" ref="Y14" si="67">IF(OR(Y13=""),"",((Y13-Y11)/Y11))</f>
        <v/>
      </c>
      <c r="Z14" s="109" t="str">
        <f t="shared" ref="Z14" si="68">IF(OR(Z13=""),"",((Z13-Z11)/Z11))</f>
        <v/>
      </c>
      <c r="AA14" s="109" t="str">
        <f t="shared" ref="AA14" si="69">IF(OR(AA13=""),"",((AA13-AA11)/AA11))</f>
        <v/>
      </c>
      <c r="AB14" s="217"/>
      <c r="AC14" s="108" t="s">
        <v>98</v>
      </c>
      <c r="AD14" s="109">
        <f>IF(OR(AD13=""),"",((AD13-AD11)/AD11))</f>
        <v>2.7534187778243641E-2</v>
      </c>
      <c r="AE14" s="109">
        <f t="shared" ref="AE14" si="70">IF(OR(AE13=""),"",((AE13-AE11)/AE11))</f>
        <v>2.5736365496031047E-2</v>
      </c>
      <c r="AF14" s="109">
        <f t="shared" ref="AF14" si="71">IF(OR(AF13=""),"",((AF13-AF11)/AF11))</f>
        <v>2.289900721013308E-2</v>
      </c>
      <c r="AG14" s="109" t="str">
        <f t="shared" ref="AG14" si="72">IF(OR(AG13=""),"",((AG13-AG11)/AG11))</f>
        <v/>
      </c>
      <c r="AH14" s="109" t="str">
        <f t="shared" ref="AH14" si="73">IF(OR(AH13=""),"",((AH13-AH11)/AH11))</f>
        <v/>
      </c>
      <c r="AI14" s="109" t="str">
        <f t="shared" ref="AI14" si="74">IF(OR(AI13=""),"",((AI13-AI11)/AI11))</f>
        <v/>
      </c>
      <c r="AJ14" s="109" t="str">
        <f t="shared" ref="AJ14" si="75">IF(OR(AJ13=""),"",((AJ13-AJ11)/AJ11))</f>
        <v/>
      </c>
      <c r="AK14" s="109" t="str">
        <f t="shared" ref="AK14" si="76">IF(OR(AK13=""),"",((AK13-AK11)/AK11))</f>
        <v/>
      </c>
      <c r="AL14" s="109" t="str">
        <f t="shared" ref="AL14" si="77">IF(OR(AL13=""),"",((AL13-AL11)/AL11))</f>
        <v/>
      </c>
      <c r="AM14" s="109" t="str">
        <f t="shared" ref="AM14" si="78">IF(OR(AM13=""),"",((AM13-AM11)/AM11))</f>
        <v/>
      </c>
      <c r="AN14" s="109" t="str">
        <f t="shared" ref="AN14" si="79">IF(OR(AN13=""),"",((AN13-AN11)/AN11))</f>
        <v/>
      </c>
      <c r="AO14" s="218" t="str">
        <f t="shared" ref="AO14" si="80">IF(OR(AO13=""),"",((AO13-AO11)/AO11))</f>
        <v/>
      </c>
      <c r="AP14" s="219"/>
      <c r="AQ14" s="220"/>
      <c r="AR14" s="220"/>
      <c r="AS14" s="220"/>
      <c r="AT14" s="220"/>
      <c r="AU14" s="220"/>
    </row>
    <row r="15" spans="1:47" s="221" customFormat="1" ht="22.5" customHeight="1">
      <c r="A15" s="108" t="s">
        <v>99</v>
      </c>
      <c r="B15" s="109">
        <f t="shared" ref="B15:M15" si="81">IF(OR(B13=""),"",((B13-B12)/B12))</f>
        <v>-0.11017506415339913</v>
      </c>
      <c r="C15" s="109">
        <f t="shared" si="81"/>
        <v>-0.10272664375142607</v>
      </c>
      <c r="D15" s="109">
        <f t="shared" si="81"/>
        <v>-7.407730051040938E-2</v>
      </c>
      <c r="E15" s="109" t="str">
        <f t="shared" si="81"/>
        <v/>
      </c>
      <c r="F15" s="109" t="str">
        <f t="shared" si="81"/>
        <v/>
      </c>
      <c r="G15" s="109" t="str">
        <f t="shared" si="81"/>
        <v/>
      </c>
      <c r="H15" s="109" t="str">
        <f t="shared" si="81"/>
        <v/>
      </c>
      <c r="I15" s="109" t="str">
        <f t="shared" si="81"/>
        <v/>
      </c>
      <c r="J15" s="109" t="str">
        <f t="shared" si="81"/>
        <v/>
      </c>
      <c r="K15" s="109" t="str">
        <f t="shared" si="81"/>
        <v/>
      </c>
      <c r="L15" s="109" t="str">
        <f t="shared" si="81"/>
        <v/>
      </c>
      <c r="M15" s="109" t="str">
        <f t="shared" si="81"/>
        <v/>
      </c>
      <c r="N15" s="216"/>
      <c r="O15" s="108" t="s">
        <v>99</v>
      </c>
      <c r="P15" s="109">
        <f t="shared" ref="P15:AA15" si="82">IF(OR(P13=""),"",((P13-P12)/P12))</f>
        <v>-0.13906529261892986</v>
      </c>
      <c r="Q15" s="109">
        <f t="shared" si="82"/>
        <v>-0.12927058087717921</v>
      </c>
      <c r="R15" s="109">
        <f t="shared" si="82"/>
        <v>-0.10270861651692477</v>
      </c>
      <c r="S15" s="109" t="str">
        <f t="shared" si="82"/>
        <v/>
      </c>
      <c r="T15" s="109" t="str">
        <f t="shared" si="82"/>
        <v/>
      </c>
      <c r="U15" s="109" t="str">
        <f t="shared" si="82"/>
        <v/>
      </c>
      <c r="V15" s="109" t="str">
        <f t="shared" si="82"/>
        <v/>
      </c>
      <c r="W15" s="109" t="str">
        <f t="shared" si="82"/>
        <v/>
      </c>
      <c r="X15" s="109" t="str">
        <f t="shared" si="82"/>
        <v/>
      </c>
      <c r="Y15" s="109" t="str">
        <f t="shared" si="82"/>
        <v/>
      </c>
      <c r="Z15" s="109" t="str">
        <f t="shared" si="82"/>
        <v/>
      </c>
      <c r="AA15" s="109" t="str">
        <f t="shared" si="82"/>
        <v/>
      </c>
      <c r="AB15" s="217"/>
      <c r="AC15" s="108" t="s">
        <v>99</v>
      </c>
      <c r="AD15" s="109">
        <f t="shared" ref="AD15:AO15" si="83">IF(OR(AD13=""),"",((AD13-AD12)/AD12))</f>
        <v>3.3497751066905002E-2</v>
      </c>
      <c r="AE15" s="109">
        <f t="shared" si="83"/>
        <v>3.0554447366540439E-2</v>
      </c>
      <c r="AF15" s="109">
        <f t="shared" si="83"/>
        <v>3.175802587859991E-2</v>
      </c>
      <c r="AG15" s="109" t="str">
        <f t="shared" si="83"/>
        <v/>
      </c>
      <c r="AH15" s="109" t="str">
        <f t="shared" si="83"/>
        <v/>
      </c>
      <c r="AI15" s="109" t="str">
        <f t="shared" si="83"/>
        <v/>
      </c>
      <c r="AJ15" s="109" t="str">
        <f t="shared" si="83"/>
        <v/>
      </c>
      <c r="AK15" s="109" t="str">
        <f t="shared" si="83"/>
        <v/>
      </c>
      <c r="AL15" s="109" t="str">
        <f t="shared" si="83"/>
        <v/>
      </c>
      <c r="AM15" s="109" t="str">
        <f t="shared" si="83"/>
        <v/>
      </c>
      <c r="AN15" s="109" t="str">
        <f t="shared" si="83"/>
        <v/>
      </c>
      <c r="AO15" s="218" t="str">
        <f t="shared" si="83"/>
        <v/>
      </c>
      <c r="AP15" s="219"/>
      <c r="AQ15" s="220"/>
      <c r="AR15" s="220"/>
      <c r="AS15" s="220"/>
      <c r="AT15" s="220"/>
      <c r="AU15" s="220"/>
    </row>
    <row r="16" spans="1:47" ht="36.75" customHeight="1"/>
    <row r="17" spans="1:47" s="223" customFormat="1" ht="38.4">
      <c r="A17" s="222" t="s">
        <v>79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P17" s="224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0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25"/>
      <c r="AR17" s="225"/>
      <c r="AS17" s="225"/>
      <c r="AT17" s="225"/>
      <c r="AU17" s="225"/>
    </row>
    <row r="18" spans="1:47" s="223" customFormat="1" ht="21.6">
      <c r="A18" s="97" t="s">
        <v>148</v>
      </c>
      <c r="B18" s="198"/>
      <c r="C18" s="199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7" t="s">
        <v>143</v>
      </c>
      <c r="P18" s="198"/>
      <c r="Q18" s="199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7" t="s">
        <v>144</v>
      </c>
      <c r="AD18" s="200"/>
      <c r="AE18" s="200"/>
      <c r="AF18" s="200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25"/>
      <c r="AR18" s="225"/>
      <c r="AS18" s="225"/>
      <c r="AT18" s="225"/>
      <c r="AU18" s="225"/>
    </row>
    <row r="19" spans="1:47" s="193" customFormat="1">
      <c r="A19" s="99" t="s">
        <v>64</v>
      </c>
      <c r="B19" s="100" t="s">
        <v>65</v>
      </c>
      <c r="C19" s="100" t="s">
        <v>66</v>
      </c>
      <c r="D19" s="100" t="s">
        <v>67</v>
      </c>
      <c r="E19" s="100" t="s">
        <v>68</v>
      </c>
      <c r="F19" s="100" t="s">
        <v>69</v>
      </c>
      <c r="G19" s="100" t="s">
        <v>70</v>
      </c>
      <c r="H19" s="100" t="s">
        <v>71</v>
      </c>
      <c r="I19" s="100" t="s">
        <v>72</v>
      </c>
      <c r="J19" s="100" t="s">
        <v>73</v>
      </c>
      <c r="K19" s="100" t="s">
        <v>74</v>
      </c>
      <c r="L19" s="100" t="s">
        <v>75</v>
      </c>
      <c r="M19" s="100" t="s">
        <v>76</v>
      </c>
      <c r="N19" s="204" t="s">
        <v>77</v>
      </c>
      <c r="O19" s="99" t="s">
        <v>64</v>
      </c>
      <c r="P19" s="100" t="s">
        <v>65</v>
      </c>
      <c r="Q19" s="100" t="s">
        <v>66</v>
      </c>
      <c r="R19" s="100" t="s">
        <v>67</v>
      </c>
      <c r="S19" s="100" t="s">
        <v>68</v>
      </c>
      <c r="T19" s="100" t="s">
        <v>69</v>
      </c>
      <c r="U19" s="100" t="s">
        <v>70</v>
      </c>
      <c r="V19" s="100" t="s">
        <v>71</v>
      </c>
      <c r="W19" s="100" t="s">
        <v>72</v>
      </c>
      <c r="X19" s="100" t="s">
        <v>73</v>
      </c>
      <c r="Y19" s="100" t="s">
        <v>74</v>
      </c>
      <c r="Z19" s="100" t="s">
        <v>75</v>
      </c>
      <c r="AA19" s="100" t="s">
        <v>76</v>
      </c>
      <c r="AB19" s="100" t="s">
        <v>77</v>
      </c>
      <c r="AC19" s="99" t="s">
        <v>64</v>
      </c>
      <c r="AD19" s="100" t="s">
        <v>65</v>
      </c>
      <c r="AE19" s="100" t="s">
        <v>66</v>
      </c>
      <c r="AF19" s="100" t="s">
        <v>67</v>
      </c>
      <c r="AG19" s="100" t="s">
        <v>68</v>
      </c>
      <c r="AH19" s="100" t="s">
        <v>69</v>
      </c>
      <c r="AI19" s="100" t="s">
        <v>70</v>
      </c>
      <c r="AJ19" s="100" t="s">
        <v>71</v>
      </c>
      <c r="AK19" s="100" t="s">
        <v>72</v>
      </c>
      <c r="AL19" s="100" t="s">
        <v>73</v>
      </c>
      <c r="AM19" s="100" t="s">
        <v>74</v>
      </c>
      <c r="AN19" s="100" t="s">
        <v>75</v>
      </c>
      <c r="AO19" s="205" t="s">
        <v>76</v>
      </c>
      <c r="AP19" s="194"/>
      <c r="AQ19" s="226"/>
      <c r="AR19" s="226"/>
      <c r="AS19" s="226"/>
      <c r="AT19" s="226"/>
      <c r="AU19" s="226"/>
    </row>
    <row r="20" spans="1:47" s="193" customFormat="1">
      <c r="A20" s="254">
        <v>2020</v>
      </c>
      <c r="B20" s="116">
        <v>639.67999999999995</v>
      </c>
      <c r="C20" s="116">
        <v>592.27300000000002</v>
      </c>
      <c r="D20" s="116">
        <v>879.61599999999999</v>
      </c>
      <c r="E20" s="116">
        <v>811.26700000000005</v>
      </c>
      <c r="F20" s="116">
        <v>787.05499999999995</v>
      </c>
      <c r="G20" s="116">
        <v>1046.028</v>
      </c>
      <c r="H20" s="116">
        <v>904.80799999999999</v>
      </c>
      <c r="I20" s="116">
        <v>810.25800000000004</v>
      </c>
      <c r="J20" s="116">
        <v>783.42100000000005</v>
      </c>
      <c r="K20" s="116">
        <v>707.62</v>
      </c>
      <c r="L20" s="116">
        <v>630.15099999999995</v>
      </c>
      <c r="M20" s="116">
        <v>663.70799999999997</v>
      </c>
      <c r="N20" s="255">
        <v>9255.8850000000002</v>
      </c>
      <c r="O20" s="254">
        <v>2020</v>
      </c>
      <c r="P20" s="116">
        <v>1535</v>
      </c>
      <c r="Q20" s="116">
        <v>1415</v>
      </c>
      <c r="R20" s="116">
        <v>2134</v>
      </c>
      <c r="S20" s="116">
        <v>1873</v>
      </c>
      <c r="T20" s="116">
        <v>1811</v>
      </c>
      <c r="U20" s="116">
        <v>2523</v>
      </c>
      <c r="V20" s="116">
        <v>2198</v>
      </c>
      <c r="W20" s="116">
        <v>2051</v>
      </c>
      <c r="X20" s="116">
        <v>1904</v>
      </c>
      <c r="Y20" s="116">
        <v>1718.9999999999998</v>
      </c>
      <c r="Z20" s="116">
        <v>1553</v>
      </c>
      <c r="AA20" s="116">
        <v>1573</v>
      </c>
      <c r="AB20" s="116">
        <v>22289</v>
      </c>
      <c r="AC20" s="254">
        <v>2020</v>
      </c>
      <c r="AD20" s="116">
        <f>IF(OR(B20=""),"",((B20/P20)*1000))</f>
        <v>416.72964169381106</v>
      </c>
      <c r="AE20" s="116">
        <f t="shared" ref="AE20:AE24" si="84">IF(OR(C20=""),"",((C20/Q20)*1000))</f>
        <v>418.56749116607779</v>
      </c>
      <c r="AF20" s="116">
        <f t="shared" ref="AF20:AF24" si="85">IF(OR(D20=""),"",((D20/R20)*1000))</f>
        <v>412.19119025304587</v>
      </c>
      <c r="AG20" s="116">
        <f>IF(OR(E20=""),"",((E20/S20)*1000))</f>
        <v>433.13774693005877</v>
      </c>
      <c r="AH20" s="116">
        <f t="shared" ref="AH20:AH24" si="86">IF(OR(F20=""),"",((F20/T20)*1000))</f>
        <v>434.59690778575373</v>
      </c>
      <c r="AI20" s="116">
        <f t="shared" ref="AI20:AI24" si="87">IF(OR(G20=""),"",((G20/U20)*1000))</f>
        <v>414.59690844233057</v>
      </c>
      <c r="AJ20" s="116">
        <f t="shared" ref="AJ20:AJ24" si="88">IF(OR(H20=""),"",((H20/V20)*1000))</f>
        <v>411.65059144676979</v>
      </c>
      <c r="AK20" s="116">
        <f t="shared" ref="AK20:AK24" si="89">IF(OR(I20=""),"",((I20/W20)*1000))</f>
        <v>395.05509507557292</v>
      </c>
      <c r="AL20" s="116">
        <f t="shared" ref="AL20:AL24" si="90">IF(OR(J20=""),"",((J20/X20)*1000))</f>
        <v>411.46060924369749</v>
      </c>
      <c r="AM20" s="116">
        <f t="shared" ref="AM20:AM24" si="91">IF(OR(K20=""),"",((K20/Y20)*1000))</f>
        <v>411.6463059918558</v>
      </c>
      <c r="AN20" s="116">
        <f t="shared" ref="AN20:AN24" si="92">IF(OR(L20=""),"",((L20/Z20)*1000))</f>
        <v>405.76368319381839</v>
      </c>
      <c r="AO20" s="256">
        <f t="shared" ref="AO20:AO24" si="93">IF(OR(M20=""),"",((M20/AA20)*1000))</f>
        <v>421.93769866497138</v>
      </c>
      <c r="AP20" s="194"/>
      <c r="AQ20" s="226"/>
      <c r="AR20" s="226"/>
      <c r="AS20" s="226"/>
      <c r="AT20" s="226"/>
      <c r="AU20" s="226"/>
    </row>
    <row r="21" spans="1:47" s="193" customFormat="1">
      <c r="A21" s="257">
        <v>2021</v>
      </c>
      <c r="B21" s="117">
        <v>596.74800000000005</v>
      </c>
      <c r="C21" s="117">
        <v>626.78499999999997</v>
      </c>
      <c r="D21" s="117">
        <v>837.88099999999997</v>
      </c>
      <c r="E21" s="117">
        <v>940.62599999999998</v>
      </c>
      <c r="F21" s="117">
        <v>901.976</v>
      </c>
      <c r="G21" s="117">
        <v>1004.357</v>
      </c>
      <c r="H21" s="117">
        <v>966.48699999999997</v>
      </c>
      <c r="I21" s="117">
        <v>851.27</v>
      </c>
      <c r="J21" s="117">
        <v>793.65099999999995</v>
      </c>
      <c r="K21" s="117">
        <v>699.50800000000004</v>
      </c>
      <c r="L21" s="117">
        <v>687.19799999999998</v>
      </c>
      <c r="M21" s="117">
        <v>694.548</v>
      </c>
      <c r="N21" s="258">
        <v>9601.0349999999999</v>
      </c>
      <c r="O21" s="257">
        <v>2021</v>
      </c>
      <c r="P21" s="117">
        <v>1386</v>
      </c>
      <c r="Q21" s="117">
        <v>1489</v>
      </c>
      <c r="R21" s="117">
        <v>2023</v>
      </c>
      <c r="S21" s="117">
        <v>2247</v>
      </c>
      <c r="T21" s="117">
        <v>2082</v>
      </c>
      <c r="U21" s="117">
        <v>2327</v>
      </c>
      <c r="V21" s="117">
        <v>2252</v>
      </c>
      <c r="W21" s="117">
        <v>2040</v>
      </c>
      <c r="X21" s="117">
        <v>1936</v>
      </c>
      <c r="Y21" s="117">
        <v>1718</v>
      </c>
      <c r="Z21" s="117">
        <v>1649</v>
      </c>
      <c r="AA21" s="117">
        <v>1683</v>
      </c>
      <c r="AB21" s="117">
        <v>22832</v>
      </c>
      <c r="AC21" s="257">
        <v>2021</v>
      </c>
      <c r="AD21" s="117">
        <f t="shared" ref="AD21:AD24" si="94">IF(OR(B21=""),"",((B21/P21)*1000))</f>
        <v>430.55411255411258</v>
      </c>
      <c r="AE21" s="117">
        <f t="shared" si="84"/>
        <v>420.9435862995299</v>
      </c>
      <c r="AF21" s="117">
        <f t="shared" si="85"/>
        <v>414.17745921898171</v>
      </c>
      <c r="AG21" s="117">
        <f t="shared" ref="AG21:AG24" si="95">IF(OR(E21=""),"",((E21/S21)*1000))</f>
        <v>418.61415220293725</v>
      </c>
      <c r="AH21" s="117">
        <f t="shared" si="86"/>
        <v>433.22574447646497</v>
      </c>
      <c r="AI21" s="117">
        <f t="shared" si="87"/>
        <v>431.61022776106574</v>
      </c>
      <c r="AJ21" s="117">
        <f t="shared" si="88"/>
        <v>429.16829484902308</v>
      </c>
      <c r="AK21" s="117">
        <f t="shared" si="89"/>
        <v>417.28921568627453</v>
      </c>
      <c r="AL21" s="117">
        <f t="shared" si="90"/>
        <v>409.94369834710744</v>
      </c>
      <c r="AM21" s="117">
        <f t="shared" si="91"/>
        <v>407.16414435389993</v>
      </c>
      <c r="AN21" s="117">
        <f t="shared" si="92"/>
        <v>416.73620375985445</v>
      </c>
      <c r="AO21" s="259">
        <f t="shared" si="93"/>
        <v>412.68449197860963</v>
      </c>
      <c r="AP21" s="194"/>
      <c r="AQ21" s="226"/>
      <c r="AR21" s="226"/>
      <c r="AS21" s="226"/>
      <c r="AT21" s="226"/>
      <c r="AU21" s="226"/>
    </row>
    <row r="22" spans="1:47" s="193" customFormat="1">
      <c r="A22" s="254">
        <v>2022</v>
      </c>
      <c r="B22" s="116">
        <v>599.48599999999999</v>
      </c>
      <c r="C22" s="116">
        <v>592.24900000000002</v>
      </c>
      <c r="D22" s="116">
        <v>902.32299999999998</v>
      </c>
      <c r="E22" s="116">
        <v>722.78399999999999</v>
      </c>
      <c r="F22" s="116">
        <v>915.42700000000002</v>
      </c>
      <c r="G22" s="116">
        <v>968.73</v>
      </c>
      <c r="H22" s="116">
        <v>839.14499999999998</v>
      </c>
      <c r="I22" s="116">
        <v>822.375</v>
      </c>
      <c r="J22" s="116">
        <v>703.56600000000003</v>
      </c>
      <c r="K22" s="116">
        <v>627.23400000000004</v>
      </c>
      <c r="L22" s="116">
        <v>735.947</v>
      </c>
      <c r="M22" s="116">
        <v>685.25599999999997</v>
      </c>
      <c r="N22" s="255">
        <v>9114.521999999999</v>
      </c>
      <c r="O22" s="254">
        <v>2022</v>
      </c>
      <c r="P22" s="116">
        <v>1420</v>
      </c>
      <c r="Q22" s="116">
        <v>1408</v>
      </c>
      <c r="R22" s="116">
        <v>2126</v>
      </c>
      <c r="S22" s="116">
        <v>1685</v>
      </c>
      <c r="T22" s="116">
        <v>2141</v>
      </c>
      <c r="U22" s="116">
        <v>2319</v>
      </c>
      <c r="V22" s="116">
        <v>2052</v>
      </c>
      <c r="W22" s="116">
        <v>2031</v>
      </c>
      <c r="X22" s="116">
        <v>1721</v>
      </c>
      <c r="Y22" s="116">
        <v>1517</v>
      </c>
      <c r="Z22" s="116">
        <v>1795</v>
      </c>
      <c r="AA22" s="116">
        <v>1641</v>
      </c>
      <c r="AB22" s="116">
        <v>21856</v>
      </c>
      <c r="AC22" s="254">
        <v>2022</v>
      </c>
      <c r="AD22" s="116">
        <f t="shared" si="94"/>
        <v>422.17323943661972</v>
      </c>
      <c r="AE22" s="116">
        <f t="shared" si="84"/>
        <v>420.63139204545456</v>
      </c>
      <c r="AF22" s="116">
        <f t="shared" si="85"/>
        <v>424.4228598306679</v>
      </c>
      <c r="AG22" s="116">
        <f t="shared" si="95"/>
        <v>428.95192878338281</v>
      </c>
      <c r="AH22" s="116">
        <f t="shared" si="86"/>
        <v>427.56982718355908</v>
      </c>
      <c r="AI22" s="116">
        <f t="shared" si="87"/>
        <v>417.73609314359641</v>
      </c>
      <c r="AJ22" s="116">
        <f t="shared" si="88"/>
        <v>408.94005847953213</v>
      </c>
      <c r="AK22" s="116">
        <f t="shared" si="89"/>
        <v>404.91137370753324</v>
      </c>
      <c r="AL22" s="116">
        <f t="shared" si="90"/>
        <v>408.81231841952354</v>
      </c>
      <c r="AM22" s="116">
        <f t="shared" si="91"/>
        <v>413.47000659195783</v>
      </c>
      <c r="AN22" s="116">
        <f t="shared" si="92"/>
        <v>409.9983286908078</v>
      </c>
      <c r="AO22" s="256">
        <f t="shared" si="93"/>
        <v>417.58439975624617</v>
      </c>
      <c r="AP22" s="194"/>
      <c r="AQ22" s="226"/>
      <c r="AR22" s="226"/>
      <c r="AS22" s="226"/>
      <c r="AT22" s="226"/>
      <c r="AU22" s="226"/>
    </row>
    <row r="23" spans="1:47" s="193" customFormat="1">
      <c r="A23" s="257">
        <v>2023</v>
      </c>
      <c r="B23" s="117">
        <v>654.71900000000005</v>
      </c>
      <c r="C23" s="117">
        <v>645.54300000000001</v>
      </c>
      <c r="D23" s="117">
        <v>804.33900000000006</v>
      </c>
      <c r="E23" s="117">
        <v>717.13199999999995</v>
      </c>
      <c r="F23" s="117">
        <v>709.00199999999995</v>
      </c>
      <c r="G23" s="117">
        <v>892.26900000000001</v>
      </c>
      <c r="H23" s="117">
        <v>651.55799999999999</v>
      </c>
      <c r="I23" s="117">
        <v>565.97</v>
      </c>
      <c r="J23" s="117">
        <v>688.15800000000002</v>
      </c>
      <c r="K23" s="117">
        <v>632.35</v>
      </c>
      <c r="L23" s="117">
        <v>663.00800000000004</v>
      </c>
      <c r="M23" s="117">
        <v>561.51400000000001</v>
      </c>
      <c r="N23" s="258">
        <v>8185.5620000000008</v>
      </c>
      <c r="O23" s="257">
        <v>2023</v>
      </c>
      <c r="P23" s="117">
        <v>1566</v>
      </c>
      <c r="Q23" s="117">
        <v>1540</v>
      </c>
      <c r="R23" s="117">
        <v>1930</v>
      </c>
      <c r="S23" s="117">
        <v>1700</v>
      </c>
      <c r="T23" s="117">
        <v>1695</v>
      </c>
      <c r="U23" s="117">
        <v>2157</v>
      </c>
      <c r="V23" s="117">
        <v>1605</v>
      </c>
      <c r="W23" s="117">
        <v>1419</v>
      </c>
      <c r="X23" s="117">
        <v>1684</v>
      </c>
      <c r="Y23" s="117">
        <v>1535</v>
      </c>
      <c r="Z23" s="117">
        <v>1611</v>
      </c>
      <c r="AA23" s="117">
        <v>1388</v>
      </c>
      <c r="AB23" s="117">
        <v>19830</v>
      </c>
      <c r="AC23" s="257">
        <v>2023</v>
      </c>
      <c r="AD23" s="117">
        <f t="shared" si="94"/>
        <v>418.08365261813543</v>
      </c>
      <c r="AE23" s="117">
        <f t="shared" si="84"/>
        <v>419.18376623376622</v>
      </c>
      <c r="AF23" s="117">
        <f t="shared" si="85"/>
        <v>416.75595854922284</v>
      </c>
      <c r="AG23" s="117">
        <f t="shared" si="95"/>
        <v>421.84235294117644</v>
      </c>
      <c r="AH23" s="117">
        <f t="shared" si="86"/>
        <v>418.29026548672567</v>
      </c>
      <c r="AI23" s="117">
        <f t="shared" si="87"/>
        <v>413.66203059805287</v>
      </c>
      <c r="AJ23" s="117">
        <f t="shared" si="88"/>
        <v>405.95514018691586</v>
      </c>
      <c r="AK23" s="117">
        <f t="shared" si="89"/>
        <v>398.85130373502471</v>
      </c>
      <c r="AL23" s="117">
        <f t="shared" si="90"/>
        <v>408.64489311163896</v>
      </c>
      <c r="AM23" s="117">
        <f t="shared" si="91"/>
        <v>411.95439739413683</v>
      </c>
      <c r="AN23" s="117">
        <f t="shared" si="92"/>
        <v>411.55058969584115</v>
      </c>
      <c r="AO23" s="259">
        <f t="shared" si="93"/>
        <v>404.54899135446686</v>
      </c>
      <c r="AP23" s="194"/>
      <c r="AQ23" s="226"/>
      <c r="AR23" s="226"/>
      <c r="AS23" s="226"/>
      <c r="AT23" s="226"/>
      <c r="AU23" s="226"/>
    </row>
    <row r="24" spans="1:47" s="229" customFormat="1">
      <c r="A24" s="260">
        <v>2024</v>
      </c>
      <c r="B24" s="118">
        <v>560.16300000000001</v>
      </c>
      <c r="C24" s="118">
        <v>614.10500000000002</v>
      </c>
      <c r="D24" s="118">
        <v>718.423</v>
      </c>
      <c r="E24" s="118">
        <v>753.13199999999995</v>
      </c>
      <c r="F24" s="118">
        <v>806.74800000000005</v>
      </c>
      <c r="G24" s="118">
        <v>821.25599999999997</v>
      </c>
      <c r="H24" s="118">
        <v>769.34100000000001</v>
      </c>
      <c r="I24" s="118">
        <v>706.779</v>
      </c>
      <c r="J24" s="118">
        <v>633.00599999999997</v>
      </c>
      <c r="K24" s="118">
        <v>710.87800000000004</v>
      </c>
      <c r="L24" s="118">
        <v>618.60900000000004</v>
      </c>
      <c r="M24" s="118">
        <v>607.97799999999995</v>
      </c>
      <c r="N24" s="261">
        <v>8320.4179999999997</v>
      </c>
      <c r="O24" s="260">
        <v>2024</v>
      </c>
      <c r="P24" s="118">
        <v>1322</v>
      </c>
      <c r="Q24" s="118">
        <v>1477</v>
      </c>
      <c r="R24" s="118">
        <v>1729</v>
      </c>
      <c r="S24" s="118">
        <v>1820</v>
      </c>
      <c r="T24" s="118">
        <v>1923</v>
      </c>
      <c r="U24" s="118">
        <v>1977</v>
      </c>
      <c r="V24" s="118">
        <v>1904</v>
      </c>
      <c r="W24" s="118">
        <v>1814</v>
      </c>
      <c r="X24" s="118">
        <v>1594</v>
      </c>
      <c r="Y24" s="118">
        <v>1790</v>
      </c>
      <c r="Z24" s="118">
        <v>1557</v>
      </c>
      <c r="AA24" s="118">
        <v>1524</v>
      </c>
      <c r="AB24" s="118">
        <v>20431</v>
      </c>
      <c r="AC24" s="260">
        <v>2024</v>
      </c>
      <c r="AD24" s="118">
        <f t="shared" si="94"/>
        <v>423.72390317700456</v>
      </c>
      <c r="AE24" s="118">
        <f t="shared" si="84"/>
        <v>415.778605280975</v>
      </c>
      <c r="AF24" s="118">
        <f t="shared" si="85"/>
        <v>415.51359167148638</v>
      </c>
      <c r="AG24" s="118">
        <f t="shared" si="95"/>
        <v>413.80879120879115</v>
      </c>
      <c r="AH24" s="118">
        <f t="shared" si="86"/>
        <v>419.52574102964121</v>
      </c>
      <c r="AI24" s="118">
        <f t="shared" si="87"/>
        <v>415.40515933232172</v>
      </c>
      <c r="AJ24" s="118">
        <f t="shared" si="88"/>
        <v>404.06565126050418</v>
      </c>
      <c r="AK24" s="118">
        <f t="shared" si="89"/>
        <v>389.62458654906283</v>
      </c>
      <c r="AL24" s="118">
        <f t="shared" si="90"/>
        <v>397.11794228356337</v>
      </c>
      <c r="AM24" s="118">
        <f t="shared" si="91"/>
        <v>397.13854748603353</v>
      </c>
      <c r="AN24" s="118">
        <f t="shared" si="92"/>
        <v>397.30828516377653</v>
      </c>
      <c r="AO24" s="262">
        <f t="shared" si="93"/>
        <v>398.9356955380577</v>
      </c>
      <c r="AP24" s="227"/>
      <c r="AQ24" s="228"/>
      <c r="AR24" s="228"/>
      <c r="AS24" s="228"/>
      <c r="AT24" s="228"/>
      <c r="AU24" s="228"/>
    </row>
    <row r="25" spans="1:47" s="229" customFormat="1">
      <c r="A25" s="288">
        <v>2025</v>
      </c>
      <c r="B25" s="289">
        <v>643</v>
      </c>
      <c r="C25" s="289">
        <v>565</v>
      </c>
      <c r="D25" s="289">
        <v>665</v>
      </c>
      <c r="E25" s="289">
        <v>858</v>
      </c>
      <c r="F25" s="289">
        <v>832</v>
      </c>
      <c r="G25" s="289">
        <v>800</v>
      </c>
      <c r="H25" s="289">
        <v>796</v>
      </c>
      <c r="I25" s="289">
        <v>661</v>
      </c>
      <c r="J25" s="289">
        <v>745</v>
      </c>
      <c r="K25" s="289">
        <v>737</v>
      </c>
      <c r="L25" s="289">
        <v>701</v>
      </c>
      <c r="M25" s="289">
        <v>754.31600000000003</v>
      </c>
      <c r="N25" s="290">
        <v>8757.3160000000007</v>
      </c>
      <c r="O25" s="288">
        <v>2025</v>
      </c>
      <c r="P25" s="289">
        <v>1573</v>
      </c>
      <c r="Q25" s="289">
        <v>1393</v>
      </c>
      <c r="R25" s="289">
        <v>1591</v>
      </c>
      <c r="S25" s="289">
        <v>2054</v>
      </c>
      <c r="T25" s="289">
        <v>2003</v>
      </c>
      <c r="U25" s="289">
        <v>1948</v>
      </c>
      <c r="V25" s="289">
        <v>2008</v>
      </c>
      <c r="W25" s="289">
        <v>1670</v>
      </c>
      <c r="X25" s="289">
        <v>1894</v>
      </c>
      <c r="Y25" s="289">
        <v>1817</v>
      </c>
      <c r="Z25" s="289">
        <v>1746</v>
      </c>
      <c r="AA25" s="289">
        <v>1849</v>
      </c>
      <c r="AB25" s="289">
        <v>21546</v>
      </c>
      <c r="AC25" s="288">
        <v>2025</v>
      </c>
      <c r="AD25" s="289">
        <f t="shared" ref="AD25" si="96">IF(OR(B25=""),"",((B25/P25)*1000))</f>
        <v>408.7730451366815</v>
      </c>
      <c r="AE25" s="289">
        <f t="shared" ref="AE25" si="97">IF(OR(C25=""),"",((C25/Q25)*1000))</f>
        <v>405.59942569992825</v>
      </c>
      <c r="AF25" s="289">
        <f t="shared" ref="AF25" si="98">IF(OR(D25=""),"",((D25/R25)*1000))</f>
        <v>417.97611565053427</v>
      </c>
      <c r="AG25" s="289">
        <f t="shared" ref="AG25" si="99">IF(OR(E25=""),"",((E25/S25)*1000))</f>
        <v>417.72151898734177</v>
      </c>
      <c r="AH25" s="289">
        <f t="shared" ref="AH25" si="100">IF(OR(F25=""),"",((F25/T25)*1000))</f>
        <v>415.37693459810282</v>
      </c>
      <c r="AI25" s="289">
        <f t="shared" ref="AI25" si="101">IF(OR(G25=""),"",((G25/U25)*1000))</f>
        <v>410.6776180698152</v>
      </c>
      <c r="AJ25" s="289">
        <f t="shared" ref="AJ25" si="102">IF(OR(H25=""),"",((H25/V25)*1000))</f>
        <v>396.41434262948206</v>
      </c>
      <c r="AK25" s="289">
        <f t="shared" ref="AK25" si="103">IF(OR(I25=""),"",((I25/W25)*1000))</f>
        <v>395.80838323353294</v>
      </c>
      <c r="AL25" s="289">
        <f t="shared" ref="AL25" si="104">IF(OR(J25=""),"",((J25/X25)*1000))</f>
        <v>393.34741288278775</v>
      </c>
      <c r="AM25" s="289">
        <f t="shared" ref="AM25" si="105">IF(OR(K25=""),"",((K25/Y25)*1000))</f>
        <v>405.61364887176666</v>
      </c>
      <c r="AN25" s="289">
        <f t="shared" ref="AN25" si="106">IF(OR(L25=""),"",((L25/Z25)*1000))</f>
        <v>401.48911798396335</v>
      </c>
      <c r="AO25" s="291">
        <f t="shared" ref="AO25" si="107">IF(OR(M25=""),"",((M25/AA25)*1000))</f>
        <v>407.95889670091947</v>
      </c>
      <c r="AP25" s="227"/>
      <c r="AQ25" s="228"/>
      <c r="AR25" s="228"/>
      <c r="AS25" s="228"/>
      <c r="AT25" s="228"/>
      <c r="AU25" s="228"/>
    </row>
    <row r="26" spans="1:47" s="232" customFormat="1" ht="33.6">
      <c r="A26" s="105" t="s">
        <v>100</v>
      </c>
      <c r="B26" s="106">
        <f>AVERAGE(B21:B25)</f>
        <v>610.82320000000004</v>
      </c>
      <c r="C26" s="106">
        <f t="shared" ref="C26" si="108">AVERAGE(C21:C25)</f>
        <v>608.7364</v>
      </c>
      <c r="D26" s="106">
        <f t="shared" ref="D26" si="109">AVERAGE(D21:D25)</f>
        <v>785.59320000000002</v>
      </c>
      <c r="E26" s="106">
        <f t="shared" ref="E26" si="110">AVERAGE(E21:E25)</f>
        <v>798.33479999999997</v>
      </c>
      <c r="F26" s="106">
        <f t="shared" ref="F26" si="111">AVERAGE(F21:F25)</f>
        <v>833.03060000000005</v>
      </c>
      <c r="G26" s="106">
        <f t="shared" ref="G26" si="112">AVERAGE(G21:G25)</f>
        <v>897.32239999999979</v>
      </c>
      <c r="H26" s="106">
        <f t="shared" ref="H26" si="113">AVERAGE(H21:H25)</f>
        <v>804.50620000000004</v>
      </c>
      <c r="I26" s="106">
        <f t="shared" ref="I26" si="114">AVERAGE(I21:I25)</f>
        <v>721.47879999999998</v>
      </c>
      <c r="J26" s="106">
        <f t="shared" ref="J26" si="115">AVERAGE(J21:J25)</f>
        <v>712.67619999999999</v>
      </c>
      <c r="K26" s="106">
        <f t="shared" ref="K26" si="116">AVERAGE(K21:K25)</f>
        <v>681.39400000000001</v>
      </c>
      <c r="L26" s="106">
        <f t="shared" ref="L26" si="117">AVERAGE(L21:L25)</f>
        <v>681.15240000000006</v>
      </c>
      <c r="M26" s="106">
        <f t="shared" ref="M26" si="118">AVERAGE(M21:M25)</f>
        <v>660.72239999999999</v>
      </c>
      <c r="N26" s="209">
        <f>AVERAGE(N21:N25)</f>
        <v>8795.7705999999998</v>
      </c>
      <c r="O26" s="105" t="s">
        <v>100</v>
      </c>
      <c r="P26" s="106">
        <f>AVERAGE(P21:P25)</f>
        <v>1453.4</v>
      </c>
      <c r="Q26" s="106">
        <f t="shared" ref="Q26" si="119">AVERAGE(Q21:Q25)</f>
        <v>1461.4</v>
      </c>
      <c r="R26" s="106">
        <f t="shared" ref="R26" si="120">AVERAGE(R21:R25)</f>
        <v>1879.8</v>
      </c>
      <c r="S26" s="106">
        <f t="shared" ref="S26" si="121">AVERAGE(S21:S25)</f>
        <v>1901.2</v>
      </c>
      <c r="T26" s="106">
        <f t="shared" ref="T26" si="122">AVERAGE(T21:T25)</f>
        <v>1968.8</v>
      </c>
      <c r="U26" s="106">
        <f t="shared" ref="U26" si="123">AVERAGE(U21:U25)</f>
        <v>2145.6</v>
      </c>
      <c r="V26" s="106">
        <f t="shared" ref="V26" si="124">AVERAGE(V21:V25)</f>
        <v>1964.2</v>
      </c>
      <c r="W26" s="106">
        <f t="shared" ref="W26" si="125">AVERAGE(W21:W25)</f>
        <v>1794.8</v>
      </c>
      <c r="X26" s="106">
        <f t="shared" ref="X26" si="126">AVERAGE(X21:X25)</f>
        <v>1765.8</v>
      </c>
      <c r="Y26" s="106">
        <f t="shared" ref="Y26" si="127">AVERAGE(Y21:Y25)</f>
        <v>1675.4</v>
      </c>
      <c r="Z26" s="106">
        <f t="shared" ref="Z26" si="128">AVERAGE(Z21:Z25)</f>
        <v>1671.6</v>
      </c>
      <c r="AA26" s="106">
        <f t="shared" ref="AA26" si="129">AVERAGE(AA21:AA25)</f>
        <v>1617</v>
      </c>
      <c r="AB26" s="106">
        <f>AVERAGE(AB21:AB25)</f>
        <v>21299</v>
      </c>
      <c r="AC26" s="105" t="s">
        <v>100</v>
      </c>
      <c r="AD26" s="106">
        <f>AVERAGE(AD21:AD25)</f>
        <v>420.66159058451075</v>
      </c>
      <c r="AE26" s="106">
        <f t="shared" ref="AE26" si="130">AVERAGE(AE21:AE25)</f>
        <v>416.42735511193075</v>
      </c>
      <c r="AF26" s="106">
        <f t="shared" ref="AF26" si="131">AVERAGE(AF21:AF25)</f>
        <v>417.76919698417868</v>
      </c>
      <c r="AG26" s="106">
        <f t="shared" ref="AG26" si="132">AVERAGE(AG21:AG25)</f>
        <v>420.18774882472587</v>
      </c>
      <c r="AH26" s="106">
        <f t="shared" ref="AH26" si="133">AVERAGE(AH21:AH25)</f>
        <v>422.79770255489876</v>
      </c>
      <c r="AI26" s="106">
        <f t="shared" ref="AI26" si="134">AVERAGE(AI21:AI25)</f>
        <v>417.81822578097035</v>
      </c>
      <c r="AJ26" s="106">
        <f>AVERAGE(AJ21:AJ25)</f>
        <v>408.90869748109151</v>
      </c>
      <c r="AK26" s="106">
        <f t="shared" ref="AK26" si="135">AVERAGE(AK21:AK25)</f>
        <v>401.2969725822856</v>
      </c>
      <c r="AL26" s="106">
        <f t="shared" ref="AL26" si="136">AVERAGE(AL21:AL25)</f>
        <v>403.57325300892421</v>
      </c>
      <c r="AM26" s="106">
        <f t="shared" ref="AM26" si="137">AVERAGE(AM21:AM25)</f>
        <v>407.06814893955891</v>
      </c>
      <c r="AN26" s="106">
        <f t="shared" ref="AN26" si="138">AVERAGE(AN21:AN25)</f>
        <v>407.41650505884866</v>
      </c>
      <c r="AO26" s="210">
        <f t="shared" ref="AO26" si="139">AVERAGE(AO21:AO25)</f>
        <v>408.34249506565993</v>
      </c>
      <c r="AP26" s="230"/>
      <c r="AQ26" s="231"/>
      <c r="AR26" s="231"/>
      <c r="AS26" s="231"/>
      <c r="AT26" s="231"/>
      <c r="AU26" s="231"/>
    </row>
    <row r="27" spans="1:47" s="215" customFormat="1" ht="31.5" customHeight="1">
      <c r="A27" s="263">
        <v>2026</v>
      </c>
      <c r="B27" s="120">
        <v>627</v>
      </c>
      <c r="C27" s="120">
        <v>589</v>
      </c>
      <c r="D27" s="120">
        <v>750</v>
      </c>
      <c r="E27" s="120"/>
      <c r="F27" s="120"/>
      <c r="G27" s="120"/>
      <c r="H27" s="120"/>
      <c r="I27" s="120"/>
      <c r="J27" s="120"/>
      <c r="K27" s="120"/>
      <c r="L27" s="120"/>
      <c r="M27" s="120"/>
      <c r="N27" s="120">
        <f>SUM(B27:M27)</f>
        <v>1966</v>
      </c>
      <c r="O27" s="263">
        <v>2026</v>
      </c>
      <c r="P27" s="120">
        <v>1512</v>
      </c>
      <c r="Q27" s="120">
        <v>1430</v>
      </c>
      <c r="R27" s="120">
        <v>1839</v>
      </c>
      <c r="S27" s="120"/>
      <c r="T27" s="120"/>
      <c r="U27" s="120"/>
      <c r="V27" s="120"/>
      <c r="W27" s="120"/>
      <c r="X27" s="120"/>
      <c r="Y27" s="120"/>
      <c r="Z27" s="120"/>
      <c r="AA27" s="120"/>
      <c r="AB27" s="120">
        <f>SUM(P27:AA27)</f>
        <v>4781</v>
      </c>
      <c r="AC27" s="263">
        <v>2026</v>
      </c>
      <c r="AD27" s="120">
        <f t="shared" ref="AD27" si="140">IF(OR(B27=""),"",((B27/P27)*1000))</f>
        <v>414.6825396825397</v>
      </c>
      <c r="AE27" s="120">
        <f t="shared" ref="AE27" si="141">IF(OR(C27=""),"",((C27/Q27)*1000))</f>
        <v>411.88811188811184</v>
      </c>
      <c r="AF27" s="120">
        <f t="shared" ref="AF27" si="142">IF(OR(D27=""),"",((D27/R27)*1000))</f>
        <v>407.83034257748778</v>
      </c>
      <c r="AG27" s="120" t="str">
        <f t="shared" ref="AG27" si="143">IF(OR(E27=""),"",((E27/S27)*1000))</f>
        <v/>
      </c>
      <c r="AH27" s="120" t="str">
        <f t="shared" ref="AH27" si="144">IF(OR(F27=""),"",((F27/T27)*1000))</f>
        <v/>
      </c>
      <c r="AI27" s="120" t="str">
        <f t="shared" ref="AI27" si="145">IF(OR(G27=""),"",((G27/U27)*1000))</f>
        <v/>
      </c>
      <c r="AJ27" s="120" t="str">
        <f t="shared" ref="AJ27" si="146">IF(OR(H27=""),"",((H27/V27)*1000))</f>
        <v/>
      </c>
      <c r="AK27" s="120" t="str">
        <f t="shared" ref="AK27" si="147">IF(OR(I27=""),"",((I27/W27)*1000))</f>
        <v/>
      </c>
      <c r="AL27" s="120" t="str">
        <f t="shared" ref="AL27" si="148">IF(OR(J27=""),"",((J27/X27)*1000))</f>
        <v/>
      </c>
      <c r="AM27" s="120" t="str">
        <f t="shared" ref="AM27" si="149">IF(OR(K27=""),"",((K27/Y27)*1000))</f>
        <v/>
      </c>
      <c r="AN27" s="120" t="str">
        <f t="shared" ref="AN27" si="150">IF(OR(L27=""),"",((L27/Z27)*1000))</f>
        <v/>
      </c>
      <c r="AO27" s="264" t="str">
        <f>IF(OR(M27=""),"",((M27/AA27)*1000))</f>
        <v/>
      </c>
      <c r="AP27" s="214"/>
      <c r="AQ27" s="214"/>
      <c r="AR27" s="214"/>
      <c r="AS27" s="214"/>
    </row>
    <row r="28" spans="1:47" s="221" customFormat="1" ht="21.75" customHeight="1">
      <c r="A28" s="108" t="s">
        <v>98</v>
      </c>
      <c r="B28" s="109">
        <f>IF(OR(B27=""),"",((B27-B25)/B25))</f>
        <v>-2.4883359253499222E-2</v>
      </c>
      <c r="C28" s="109">
        <f t="shared" ref="C28" si="151">IF(OR(C27=""),"",((C27-C25)/C25))</f>
        <v>4.247787610619469E-2</v>
      </c>
      <c r="D28" s="109">
        <f t="shared" ref="D28" si="152">IF(OR(D27=""),"",((D27-D25)/D25))</f>
        <v>0.12781954887218044</v>
      </c>
      <c r="E28" s="109" t="str">
        <f t="shared" ref="E28" si="153">IF(OR(E27=""),"",((E27-E25)/E25))</f>
        <v/>
      </c>
      <c r="F28" s="109" t="str">
        <f t="shared" ref="F28" si="154">IF(OR(F27=""),"",((F27-F25)/F25))</f>
        <v/>
      </c>
      <c r="G28" s="109" t="str">
        <f t="shared" ref="G28" si="155">IF(OR(G27=""),"",((G27-G25)/G25))</f>
        <v/>
      </c>
      <c r="H28" s="109" t="str">
        <f t="shared" ref="H28" si="156">IF(OR(H27=""),"",((H27-H25)/H25))</f>
        <v/>
      </c>
      <c r="I28" s="109" t="str">
        <f t="shared" ref="I28" si="157">IF(OR(I27=""),"",((I27-I25)/I25))</f>
        <v/>
      </c>
      <c r="J28" s="109" t="str">
        <f t="shared" ref="J28" si="158">IF(OR(J27=""),"",((J27-J25)/J25))</f>
        <v/>
      </c>
      <c r="K28" s="109" t="str">
        <f t="shared" ref="K28" si="159">IF(OR(K27=""),"",((K27-K25)/K25))</f>
        <v/>
      </c>
      <c r="L28" s="109" t="str">
        <f t="shared" ref="L28" si="160">IF(OR(L27=""),"",((L27-L25)/L25))</f>
        <v/>
      </c>
      <c r="M28" s="109" t="str">
        <f t="shared" ref="M28" si="161">IF(OR(M27=""),"",((M27-M25)/M25))</f>
        <v/>
      </c>
      <c r="N28" s="216"/>
      <c r="O28" s="108" t="s">
        <v>98</v>
      </c>
      <c r="P28" s="109">
        <f>IF(OR(P27=""),"",((P27-P25)/P25))</f>
        <v>-3.8779402415766051E-2</v>
      </c>
      <c r="Q28" s="109">
        <f t="shared" ref="Q28" si="162">IF(OR(Q27=""),"",((Q27-Q25)/Q25))</f>
        <v>2.6561378320172292E-2</v>
      </c>
      <c r="R28" s="109">
        <f t="shared" ref="R28" si="163">IF(OR(R27=""),"",((R27-R25)/R25))</f>
        <v>0.15587680703959775</v>
      </c>
      <c r="S28" s="109" t="str">
        <f t="shared" ref="S28" si="164">IF(OR(S27=""),"",((S27-S25)/S25))</f>
        <v/>
      </c>
      <c r="T28" s="109" t="str">
        <f t="shared" ref="T28" si="165">IF(OR(T27=""),"",((T27-T25)/T25))</f>
        <v/>
      </c>
      <c r="U28" s="109" t="str">
        <f t="shared" ref="U28" si="166">IF(OR(U27=""),"",((U27-U25)/U25))</f>
        <v/>
      </c>
      <c r="V28" s="109" t="str">
        <f t="shared" ref="V28" si="167">IF(OR(V27=""),"",((V27-V25)/V25))</f>
        <v/>
      </c>
      <c r="W28" s="109" t="str">
        <f t="shared" ref="W28" si="168">IF(OR(W27=""),"",((W27-W25)/W25))</f>
        <v/>
      </c>
      <c r="X28" s="109" t="str">
        <f t="shared" ref="X28" si="169">IF(OR(X27=""),"",((X27-X25)/X25))</f>
        <v/>
      </c>
      <c r="Y28" s="109" t="str">
        <f t="shared" ref="Y28" si="170">IF(OR(Y27=""),"",((Y27-Y25)/Y25))</f>
        <v/>
      </c>
      <c r="Z28" s="109" t="str">
        <f t="shared" ref="Z28" si="171">IF(OR(Z27=""),"",((Z27-Z25)/Z25))</f>
        <v/>
      </c>
      <c r="AA28" s="109" t="str">
        <f t="shared" ref="AA28" si="172">IF(OR(AA27=""),"",((AA27-AA25)/AA25))</f>
        <v/>
      </c>
      <c r="AB28" s="217"/>
      <c r="AC28" s="108" t="s">
        <v>98</v>
      </c>
      <c r="AD28" s="109">
        <f>IF(OR(AD27=""),"",((AD27-AD25)/AD25))</f>
        <v>1.4456663951220746E-2</v>
      </c>
      <c r="AE28" s="109">
        <f t="shared" ref="AE28" si="173">IF(OR(AE27=""),"",((AE27-AE25)/AE25))</f>
        <v>1.5504672318831398E-2</v>
      </c>
      <c r="AF28" s="109">
        <f t="shared" ref="AF28" si="174">IF(OR(AF27=""),"",((AF27-AF25)/AF25))</f>
        <v>-2.4273571367243542E-2</v>
      </c>
      <c r="AG28" s="109" t="str">
        <f t="shared" ref="AG28" si="175">IF(OR(AG27=""),"",((AG27-AG25)/AG25))</f>
        <v/>
      </c>
      <c r="AH28" s="109" t="str">
        <f t="shared" ref="AH28" si="176">IF(OR(AH27=""),"",((AH27-AH25)/AH25))</f>
        <v/>
      </c>
      <c r="AI28" s="109" t="str">
        <f t="shared" ref="AI28" si="177">IF(OR(AI27=""),"",((AI27-AI25)/AI25))</f>
        <v/>
      </c>
      <c r="AJ28" s="109" t="str">
        <f t="shared" ref="AJ28" si="178">IF(OR(AJ27=""),"",((AJ27-AJ25)/AJ25))</f>
        <v/>
      </c>
      <c r="AK28" s="109" t="str">
        <f t="shared" ref="AK28" si="179">IF(OR(AK27=""),"",((AK27-AK25)/AK25))</f>
        <v/>
      </c>
      <c r="AL28" s="109" t="str">
        <f t="shared" ref="AL28" si="180">IF(OR(AL27=""),"",((AL27-AL25)/AL25))</f>
        <v/>
      </c>
      <c r="AM28" s="109" t="str">
        <f t="shared" ref="AM28" si="181">IF(OR(AM27=""),"",((AM27-AM25)/AM25))</f>
        <v/>
      </c>
      <c r="AN28" s="109" t="str">
        <f t="shared" ref="AN28" si="182">IF(OR(AN27=""),"",((AN27-AN25)/AN25))</f>
        <v/>
      </c>
      <c r="AO28" s="218" t="str">
        <f t="shared" ref="AO28" si="183">IF(OR(AO27=""),"",((AO27-AO25)/AO25))</f>
        <v/>
      </c>
      <c r="AP28" s="219"/>
      <c r="AQ28" s="220"/>
      <c r="AR28" s="220"/>
      <c r="AS28" s="220"/>
      <c r="AT28" s="220"/>
      <c r="AU28" s="220"/>
    </row>
    <row r="29" spans="1:47" s="221" customFormat="1" ht="22.5" customHeight="1">
      <c r="A29" s="108" t="s">
        <v>99</v>
      </c>
      <c r="B29" s="109">
        <f>IF(OR(B27=""),"",((B27-B26)/B26))</f>
        <v>2.6483604421050078E-2</v>
      </c>
      <c r="C29" s="109">
        <f>IF(OR(C27=""),"",((C27-C26)/C26))</f>
        <v>-3.2421915298641586E-2</v>
      </c>
      <c r="D29" s="109">
        <f t="shared" ref="D29:M29" si="184">IF(OR(D27=""),"",((D27-D26)/D26))</f>
        <v>-4.5307418648735789E-2</v>
      </c>
      <c r="E29" s="109" t="str">
        <f t="shared" si="184"/>
        <v/>
      </c>
      <c r="F29" s="109" t="str">
        <f t="shared" si="184"/>
        <v/>
      </c>
      <c r="G29" s="109" t="str">
        <f t="shared" si="184"/>
        <v/>
      </c>
      <c r="H29" s="109" t="str">
        <f t="shared" si="184"/>
        <v/>
      </c>
      <c r="I29" s="109" t="str">
        <f t="shared" si="184"/>
        <v/>
      </c>
      <c r="J29" s="109" t="str">
        <f t="shared" si="184"/>
        <v/>
      </c>
      <c r="K29" s="109" t="str">
        <f t="shared" si="184"/>
        <v/>
      </c>
      <c r="L29" s="109" t="str">
        <f t="shared" si="184"/>
        <v/>
      </c>
      <c r="M29" s="109" t="str">
        <f t="shared" si="184"/>
        <v/>
      </c>
      <c r="N29" s="216"/>
      <c r="O29" s="108" t="s">
        <v>99</v>
      </c>
      <c r="P29" s="109">
        <f>IF(OR(P27=""),"",((P27-P26)/P26))</f>
        <v>4.0319251410485694E-2</v>
      </c>
      <c r="Q29" s="109">
        <f t="shared" ref="Q29:AA29" si="185">IF(OR(Q27=""),"",((Q27-Q26)/Q26))</f>
        <v>-2.1486246065416784E-2</v>
      </c>
      <c r="R29" s="109">
        <f t="shared" si="185"/>
        <v>-2.1704436642195953E-2</v>
      </c>
      <c r="S29" s="109" t="str">
        <f t="shared" si="185"/>
        <v/>
      </c>
      <c r="T29" s="109" t="str">
        <f t="shared" si="185"/>
        <v/>
      </c>
      <c r="U29" s="109" t="str">
        <f t="shared" si="185"/>
        <v/>
      </c>
      <c r="V29" s="109" t="str">
        <f t="shared" si="185"/>
        <v/>
      </c>
      <c r="W29" s="109" t="str">
        <f t="shared" si="185"/>
        <v/>
      </c>
      <c r="X29" s="109" t="str">
        <f>IF(OR(X27=""),"",((X27-X26)/X26))</f>
        <v/>
      </c>
      <c r="Y29" s="109" t="str">
        <f t="shared" si="185"/>
        <v/>
      </c>
      <c r="Z29" s="109" t="str">
        <f t="shared" si="185"/>
        <v/>
      </c>
      <c r="AA29" s="109" t="str">
        <f t="shared" si="185"/>
        <v/>
      </c>
      <c r="AB29" s="217"/>
      <c r="AC29" s="108" t="s">
        <v>99</v>
      </c>
      <c r="AD29" s="109">
        <f>IF(OR(AD27=""),"",((AD27-AD26)/AD26))</f>
        <v>-1.4213446237540103E-2</v>
      </c>
      <c r="AE29" s="109">
        <f t="shared" ref="AE29:AO29" si="186">IF(OR(AE27=""),"",((AE27-AE26)/AE26))</f>
        <v>-1.0900444382667462E-2</v>
      </c>
      <c r="AF29" s="109">
        <f t="shared" si="186"/>
        <v>-2.3790299711989746E-2</v>
      </c>
      <c r="AG29" s="109" t="str">
        <f t="shared" si="186"/>
        <v/>
      </c>
      <c r="AH29" s="109" t="str">
        <f t="shared" si="186"/>
        <v/>
      </c>
      <c r="AI29" s="109" t="str">
        <f t="shared" si="186"/>
        <v/>
      </c>
      <c r="AJ29" s="109" t="str">
        <f t="shared" si="186"/>
        <v/>
      </c>
      <c r="AK29" s="109" t="str">
        <f t="shared" si="186"/>
        <v/>
      </c>
      <c r="AL29" s="109" t="str">
        <f t="shared" si="186"/>
        <v/>
      </c>
      <c r="AM29" s="109" t="str">
        <f t="shared" si="186"/>
        <v/>
      </c>
      <c r="AN29" s="109" t="str">
        <f t="shared" si="186"/>
        <v/>
      </c>
      <c r="AO29" s="218" t="str">
        <f t="shared" si="186"/>
        <v/>
      </c>
      <c r="AP29" s="219"/>
      <c r="AQ29" s="220"/>
      <c r="AR29" s="220"/>
      <c r="AS29" s="220"/>
      <c r="AT29" s="220"/>
      <c r="AU29" s="220"/>
    </row>
    <row r="30" spans="1:47" ht="38.25" customHeight="1"/>
    <row r="31" spans="1:47" s="203" customFormat="1" ht="38.4">
      <c r="A31" s="222" t="s">
        <v>80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223"/>
      <c r="P31" s="223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0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2"/>
      <c r="AR31" s="202"/>
      <c r="AS31" s="202"/>
      <c r="AT31" s="202"/>
      <c r="AU31" s="202"/>
    </row>
    <row r="32" spans="1:47" s="223" customFormat="1" ht="21.6">
      <c r="A32" s="97" t="s">
        <v>148</v>
      </c>
      <c r="B32" s="198"/>
      <c r="C32" s="199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7" t="s">
        <v>143</v>
      </c>
      <c r="P32" s="198"/>
      <c r="Q32" s="199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7" t="s">
        <v>144</v>
      </c>
      <c r="AD32" s="200"/>
      <c r="AE32" s="200"/>
      <c r="AF32" s="200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25"/>
      <c r="AR32" s="225"/>
      <c r="AS32" s="225"/>
      <c r="AT32" s="225"/>
      <c r="AU32" s="225"/>
    </row>
    <row r="33" spans="1:47">
      <c r="A33" s="99" t="s">
        <v>64</v>
      </c>
      <c r="B33" s="100" t="s">
        <v>65</v>
      </c>
      <c r="C33" s="100" t="s">
        <v>66</v>
      </c>
      <c r="D33" s="100" t="s">
        <v>67</v>
      </c>
      <c r="E33" s="100" t="s">
        <v>68</v>
      </c>
      <c r="F33" s="100" t="s">
        <v>69</v>
      </c>
      <c r="G33" s="100" t="s">
        <v>70</v>
      </c>
      <c r="H33" s="100" t="s">
        <v>71</v>
      </c>
      <c r="I33" s="100" t="s">
        <v>72</v>
      </c>
      <c r="J33" s="100" t="s">
        <v>73</v>
      </c>
      <c r="K33" s="100" t="s">
        <v>74</v>
      </c>
      <c r="L33" s="100" t="s">
        <v>75</v>
      </c>
      <c r="M33" s="100" t="s">
        <v>76</v>
      </c>
      <c r="N33" s="204" t="s">
        <v>77</v>
      </c>
      <c r="O33" s="99" t="s">
        <v>64</v>
      </c>
      <c r="P33" s="100" t="s">
        <v>65</v>
      </c>
      <c r="Q33" s="100" t="s">
        <v>66</v>
      </c>
      <c r="R33" s="100" t="s">
        <v>67</v>
      </c>
      <c r="S33" s="100" t="s">
        <v>68</v>
      </c>
      <c r="T33" s="100" t="s">
        <v>69</v>
      </c>
      <c r="U33" s="100" t="s">
        <v>70</v>
      </c>
      <c r="V33" s="100" t="s">
        <v>71</v>
      </c>
      <c r="W33" s="100" t="s">
        <v>72</v>
      </c>
      <c r="X33" s="100" t="s">
        <v>73</v>
      </c>
      <c r="Y33" s="100" t="s">
        <v>74</v>
      </c>
      <c r="Z33" s="100" t="s">
        <v>75</v>
      </c>
      <c r="AA33" s="100" t="s">
        <v>76</v>
      </c>
      <c r="AB33" s="100" t="s">
        <v>77</v>
      </c>
      <c r="AC33" s="99" t="s">
        <v>64</v>
      </c>
      <c r="AD33" s="100" t="s">
        <v>65</v>
      </c>
      <c r="AE33" s="100" t="s">
        <v>66</v>
      </c>
      <c r="AF33" s="100" t="s">
        <v>67</v>
      </c>
      <c r="AG33" s="100" t="s">
        <v>68</v>
      </c>
      <c r="AH33" s="100" t="s">
        <v>69</v>
      </c>
      <c r="AI33" s="100" t="s">
        <v>70</v>
      </c>
      <c r="AJ33" s="100" t="s">
        <v>71</v>
      </c>
      <c r="AK33" s="100" t="s">
        <v>72</v>
      </c>
      <c r="AL33" s="100" t="s">
        <v>73</v>
      </c>
      <c r="AM33" s="100" t="s">
        <v>74</v>
      </c>
      <c r="AN33" s="100" t="s">
        <v>75</v>
      </c>
      <c r="AO33" s="205" t="s">
        <v>76</v>
      </c>
      <c r="AP33" s="194"/>
    </row>
    <row r="34" spans="1:47">
      <c r="A34" s="254">
        <v>2020</v>
      </c>
      <c r="B34" s="116">
        <v>8863.9120000000003</v>
      </c>
      <c r="C34" s="116">
        <v>7337.2870000000003</v>
      </c>
      <c r="D34" s="116">
        <v>7881.8909999999996</v>
      </c>
      <c r="E34" s="116">
        <v>7346.1229999999996</v>
      </c>
      <c r="F34" s="116">
        <v>5833.3140000000003</v>
      </c>
      <c r="G34" s="116">
        <v>7356.5389999999998</v>
      </c>
      <c r="H34" s="116">
        <v>7062.2969999999996</v>
      </c>
      <c r="I34" s="116">
        <v>6662.5249999999996</v>
      </c>
      <c r="J34" s="116">
        <v>7362.5959999999995</v>
      </c>
      <c r="K34" s="116">
        <v>7772.87</v>
      </c>
      <c r="L34" s="116">
        <v>7121.3850000000002</v>
      </c>
      <c r="M34" s="116">
        <v>8347.6239999999998</v>
      </c>
      <c r="N34" s="255">
        <v>88948.362999999983</v>
      </c>
      <c r="O34" s="254">
        <v>2020</v>
      </c>
      <c r="P34" s="116">
        <v>25115</v>
      </c>
      <c r="Q34" s="116">
        <v>20661</v>
      </c>
      <c r="R34" s="116">
        <v>22132</v>
      </c>
      <c r="S34" s="116">
        <v>20300</v>
      </c>
      <c r="T34" s="116">
        <v>16220.999999999998</v>
      </c>
      <c r="U34" s="116">
        <v>20532</v>
      </c>
      <c r="V34" s="116">
        <v>19948</v>
      </c>
      <c r="W34" s="116">
        <v>18929</v>
      </c>
      <c r="X34" s="116">
        <v>20963</v>
      </c>
      <c r="Y34" s="116">
        <v>22075</v>
      </c>
      <c r="Z34" s="116">
        <v>20167</v>
      </c>
      <c r="AA34" s="116">
        <v>23492</v>
      </c>
      <c r="AB34" s="116">
        <v>250535</v>
      </c>
      <c r="AC34" s="254">
        <v>2020</v>
      </c>
      <c r="AD34" s="116">
        <f>IF(OR(B34=""),"",((B34/P34)*1000))</f>
        <v>352.93298825403144</v>
      </c>
      <c r="AE34" s="116">
        <f t="shared" ref="AE34:AE38" si="187">IF(OR(C34=""),"",((C34/Q34)*1000))</f>
        <v>355.12738976816229</v>
      </c>
      <c r="AF34" s="116">
        <f t="shared" ref="AF34:AF38" si="188">IF(OR(D34=""),"",((D34/R34)*1000))</f>
        <v>356.13098680643412</v>
      </c>
      <c r="AG34" s="116">
        <f>IF(OR(E34=""),"",((E34/S34)*1000))</f>
        <v>361.87798029556649</v>
      </c>
      <c r="AH34" s="116">
        <f t="shared" ref="AH34:AH38" si="189">IF(OR(F34=""),"",((F34/T34)*1000))</f>
        <v>359.61494359164055</v>
      </c>
      <c r="AI34" s="116">
        <f t="shared" ref="AI34:AI38" si="190">IF(OR(G34=""),"",((G34/U34)*1000))</f>
        <v>358.2962692382622</v>
      </c>
      <c r="AJ34" s="116">
        <f t="shared" ref="AJ34:AJ38" si="191">IF(OR(H34=""),"",((H34/V34)*1000))</f>
        <v>354.03534188891115</v>
      </c>
      <c r="AK34" s="116">
        <f t="shared" ref="AK34:AK38" si="192">IF(OR(I34=""),"",((I34/W34)*1000))</f>
        <v>351.97448359659779</v>
      </c>
      <c r="AL34" s="116">
        <f t="shared" ref="AL34:AL38" si="193">IF(OR(J34=""),"",((J34/X34)*1000))</f>
        <v>351.21862328865137</v>
      </c>
      <c r="AM34" s="116">
        <f t="shared" ref="AM34:AM38" si="194">IF(OR(K34=""),"",((K34/Y34)*1000))</f>
        <v>352.11189127972818</v>
      </c>
      <c r="AN34" s="116">
        <f t="shared" ref="AN34:AN38" si="195">IF(OR(L34=""),"",((L34/Z34)*1000))</f>
        <v>353.12069221996336</v>
      </c>
      <c r="AO34" s="256">
        <f t="shared" ref="AO34:AO38" si="196">IF(OR(M34=""),"",((M34/AA34)*1000))</f>
        <v>355.33900902434874</v>
      </c>
      <c r="AP34" s="194"/>
    </row>
    <row r="35" spans="1:47">
      <c r="A35" s="257">
        <v>2021</v>
      </c>
      <c r="B35" s="117">
        <v>7560.1279999999997</v>
      </c>
      <c r="C35" s="117">
        <v>7135.7709999999997</v>
      </c>
      <c r="D35" s="117">
        <v>7800.6059999999998</v>
      </c>
      <c r="E35" s="117">
        <v>7291.63</v>
      </c>
      <c r="F35" s="117">
        <v>6319.3209999999999</v>
      </c>
      <c r="G35" s="117">
        <v>6757.3140000000003</v>
      </c>
      <c r="H35" s="117">
        <v>6270.05</v>
      </c>
      <c r="I35" s="117">
        <v>6688.0429999999997</v>
      </c>
      <c r="J35" s="117">
        <v>7154.3530000000001</v>
      </c>
      <c r="K35" s="117">
        <v>7253.1080000000002</v>
      </c>
      <c r="L35" s="117">
        <v>8218.9380000000001</v>
      </c>
      <c r="M35" s="117">
        <v>8273.7109999999993</v>
      </c>
      <c r="N35" s="258">
        <v>86722.972999999984</v>
      </c>
      <c r="O35" s="257">
        <v>2021</v>
      </c>
      <c r="P35" s="117">
        <v>21256</v>
      </c>
      <c r="Q35" s="117">
        <v>20103</v>
      </c>
      <c r="R35" s="117">
        <v>21806</v>
      </c>
      <c r="S35" s="117">
        <v>20382</v>
      </c>
      <c r="T35" s="117">
        <v>17454</v>
      </c>
      <c r="U35" s="117">
        <v>18700</v>
      </c>
      <c r="V35" s="117">
        <v>17582</v>
      </c>
      <c r="W35" s="117">
        <v>18750</v>
      </c>
      <c r="X35" s="117">
        <v>20435</v>
      </c>
      <c r="Y35" s="117">
        <v>20694</v>
      </c>
      <c r="Z35" s="117">
        <v>23447</v>
      </c>
      <c r="AA35" s="117">
        <v>23635</v>
      </c>
      <c r="AB35" s="117">
        <v>244244</v>
      </c>
      <c r="AC35" s="257">
        <v>2021</v>
      </c>
      <c r="AD35" s="117">
        <f t="shared" ref="AD35:AD38" si="197">IF(OR(B35=""),"",((B35/P35)*1000))</f>
        <v>355.67030485509969</v>
      </c>
      <c r="AE35" s="117">
        <f t="shared" si="187"/>
        <v>354.9605034074516</v>
      </c>
      <c r="AF35" s="117">
        <f t="shared" si="188"/>
        <v>357.7275061909566</v>
      </c>
      <c r="AG35" s="117">
        <f t="shared" ref="AG35:AG38" si="198">IF(OR(E35=""),"",((E35/S35)*1000))</f>
        <v>357.74850358159159</v>
      </c>
      <c r="AH35" s="117">
        <f t="shared" si="189"/>
        <v>362.05574653374583</v>
      </c>
      <c r="AI35" s="117">
        <f t="shared" si="190"/>
        <v>361.35368983957221</v>
      </c>
      <c r="AJ35" s="117">
        <f t="shared" si="191"/>
        <v>356.61756341713118</v>
      </c>
      <c r="AK35" s="117">
        <f t="shared" si="192"/>
        <v>356.69562666666667</v>
      </c>
      <c r="AL35" s="117">
        <f t="shared" si="193"/>
        <v>350.10291167115241</v>
      </c>
      <c r="AM35" s="117">
        <f t="shared" si="194"/>
        <v>350.49328307722044</v>
      </c>
      <c r="AN35" s="117">
        <f t="shared" si="195"/>
        <v>350.53260545059067</v>
      </c>
      <c r="AO35" s="259">
        <f t="shared" si="196"/>
        <v>350.06181510471754</v>
      </c>
      <c r="AP35" s="194"/>
    </row>
    <row r="36" spans="1:47">
      <c r="A36" s="254">
        <v>2022</v>
      </c>
      <c r="B36" s="116">
        <v>7328.0219999999999</v>
      </c>
      <c r="C36" s="116">
        <v>6522.7139999999999</v>
      </c>
      <c r="D36" s="116">
        <v>7796.8320000000003</v>
      </c>
      <c r="E36" s="116">
        <v>6327.4219999999996</v>
      </c>
      <c r="F36" s="116">
        <v>6552.9459999999999</v>
      </c>
      <c r="G36" s="116">
        <v>6583.7460000000001</v>
      </c>
      <c r="H36" s="116">
        <v>6115.2380000000003</v>
      </c>
      <c r="I36" s="116">
        <v>6919.4369999999999</v>
      </c>
      <c r="J36" s="116">
        <v>7108.4250000000002</v>
      </c>
      <c r="K36" s="116">
        <v>7243.7910000000002</v>
      </c>
      <c r="L36" s="116">
        <v>7550.3440000000001</v>
      </c>
      <c r="M36" s="116">
        <v>7676.2370000000001</v>
      </c>
      <c r="N36" s="255">
        <v>83725.153999999995</v>
      </c>
      <c r="O36" s="254">
        <v>2022</v>
      </c>
      <c r="P36" s="116">
        <v>20725</v>
      </c>
      <c r="Q36" s="116">
        <v>18290</v>
      </c>
      <c r="R36" s="116">
        <v>21985</v>
      </c>
      <c r="S36" s="116">
        <v>17629</v>
      </c>
      <c r="T36" s="116">
        <v>18291</v>
      </c>
      <c r="U36" s="116">
        <v>18526</v>
      </c>
      <c r="V36" s="116">
        <v>17270</v>
      </c>
      <c r="W36" s="116">
        <v>19768</v>
      </c>
      <c r="X36" s="116">
        <v>20410</v>
      </c>
      <c r="Y36" s="116">
        <v>20780</v>
      </c>
      <c r="Z36" s="116">
        <v>21451</v>
      </c>
      <c r="AA36" s="116">
        <v>21812</v>
      </c>
      <c r="AB36" s="116">
        <v>236937</v>
      </c>
      <c r="AC36" s="254">
        <v>2022</v>
      </c>
      <c r="AD36" s="116">
        <f t="shared" si="197"/>
        <v>353.58369119420991</v>
      </c>
      <c r="AE36" s="116">
        <f t="shared" si="187"/>
        <v>356.62733734281028</v>
      </c>
      <c r="AF36" s="116">
        <f t="shared" si="188"/>
        <v>354.64325676597679</v>
      </c>
      <c r="AG36" s="116">
        <f t="shared" si="198"/>
        <v>358.92120937092284</v>
      </c>
      <c r="AH36" s="116">
        <f t="shared" si="189"/>
        <v>358.26067464873432</v>
      </c>
      <c r="AI36" s="116">
        <f t="shared" si="190"/>
        <v>355.37871100075569</v>
      </c>
      <c r="AJ36" s="116">
        <f t="shared" si="191"/>
        <v>354.09600463231038</v>
      </c>
      <c r="AK36" s="116">
        <f t="shared" si="192"/>
        <v>350.03222379603397</v>
      </c>
      <c r="AL36" s="116">
        <f t="shared" si="193"/>
        <v>348.28147966682997</v>
      </c>
      <c r="AM36" s="116">
        <f t="shared" si="194"/>
        <v>348.59436958614054</v>
      </c>
      <c r="AN36" s="116">
        <f t="shared" si="195"/>
        <v>351.98097990769662</v>
      </c>
      <c r="AO36" s="256">
        <f t="shared" si="196"/>
        <v>351.92724188520083</v>
      </c>
      <c r="AP36" s="194"/>
    </row>
    <row r="37" spans="1:47">
      <c r="A37" s="257">
        <v>2023</v>
      </c>
      <c r="B37" s="117">
        <v>7685.2190000000001</v>
      </c>
      <c r="C37" s="117">
        <v>6370.6279999999997</v>
      </c>
      <c r="D37" s="117">
        <v>7133.96</v>
      </c>
      <c r="E37" s="117">
        <v>5836.0429999999997</v>
      </c>
      <c r="F37" s="117">
        <v>5873.91</v>
      </c>
      <c r="G37" s="117">
        <v>6500.009</v>
      </c>
      <c r="H37" s="117">
        <v>5588.9189999999999</v>
      </c>
      <c r="I37" s="117">
        <v>5695.7089999999998</v>
      </c>
      <c r="J37" s="117">
        <v>6064.1670000000004</v>
      </c>
      <c r="K37" s="117">
        <v>6737.6610000000001</v>
      </c>
      <c r="L37" s="117">
        <v>6936.9880000000003</v>
      </c>
      <c r="M37" s="117">
        <v>6702.0910000000003</v>
      </c>
      <c r="N37" s="258">
        <v>77125.304000000004</v>
      </c>
      <c r="O37" s="257">
        <v>2023</v>
      </c>
      <c r="P37" s="117">
        <v>21826</v>
      </c>
      <c r="Q37" s="117">
        <v>17852</v>
      </c>
      <c r="R37" s="117">
        <v>19999</v>
      </c>
      <c r="S37" s="117">
        <v>16341</v>
      </c>
      <c r="T37" s="117">
        <v>16283</v>
      </c>
      <c r="U37" s="117">
        <v>18278</v>
      </c>
      <c r="V37" s="117">
        <v>15761</v>
      </c>
      <c r="W37" s="117">
        <v>15930</v>
      </c>
      <c r="X37" s="117">
        <v>17484</v>
      </c>
      <c r="Y37" s="117">
        <v>19232</v>
      </c>
      <c r="Z37" s="117">
        <v>19709</v>
      </c>
      <c r="AA37" s="117">
        <v>18859</v>
      </c>
      <c r="AB37" s="117">
        <v>217554</v>
      </c>
      <c r="AC37" s="257">
        <v>2023</v>
      </c>
      <c r="AD37" s="117">
        <f t="shared" si="197"/>
        <v>352.11303033079815</v>
      </c>
      <c r="AE37" s="117">
        <f t="shared" si="187"/>
        <v>356.85794308760921</v>
      </c>
      <c r="AF37" s="117">
        <f t="shared" si="188"/>
        <v>356.71583579178963</v>
      </c>
      <c r="AG37" s="117">
        <f t="shared" si="198"/>
        <v>357.1411174346735</v>
      </c>
      <c r="AH37" s="117">
        <f t="shared" si="189"/>
        <v>360.73880734508384</v>
      </c>
      <c r="AI37" s="117">
        <f t="shared" si="190"/>
        <v>355.61926906663751</v>
      </c>
      <c r="AJ37" s="117">
        <f t="shared" si="191"/>
        <v>354.60433982615314</v>
      </c>
      <c r="AK37" s="117">
        <f t="shared" si="192"/>
        <v>357.54607658505961</v>
      </c>
      <c r="AL37" s="117">
        <f t="shared" si="193"/>
        <v>346.84094028826354</v>
      </c>
      <c r="AM37" s="117">
        <f t="shared" si="194"/>
        <v>350.33595049916806</v>
      </c>
      <c r="AN37" s="117">
        <f t="shared" si="195"/>
        <v>351.97057181998076</v>
      </c>
      <c r="AO37" s="259">
        <f t="shared" si="196"/>
        <v>355.37891722784883</v>
      </c>
      <c r="AP37" s="194"/>
    </row>
    <row r="38" spans="1:47" s="234" customFormat="1">
      <c r="A38" s="260">
        <v>2024</v>
      </c>
      <c r="B38" s="118">
        <v>7453.9359999999997</v>
      </c>
      <c r="C38" s="118">
        <v>6791.8710000000001</v>
      </c>
      <c r="D38" s="118">
        <v>6508.317</v>
      </c>
      <c r="E38" s="118">
        <v>6408.7240000000002</v>
      </c>
      <c r="F38" s="118">
        <v>6113.1629999999996</v>
      </c>
      <c r="G38" s="118">
        <v>5136.9480000000003</v>
      </c>
      <c r="H38" s="118">
        <v>5369.3410000000003</v>
      </c>
      <c r="I38" s="118">
        <v>5368.6189999999997</v>
      </c>
      <c r="J38" s="118">
        <v>6165.4279999999999</v>
      </c>
      <c r="K38" s="118">
        <v>7067.857</v>
      </c>
      <c r="L38" s="118">
        <v>6032.942</v>
      </c>
      <c r="M38" s="118">
        <v>6930.1769999999997</v>
      </c>
      <c r="N38" s="261">
        <v>75347.322999999989</v>
      </c>
      <c r="O38" s="260">
        <v>2024</v>
      </c>
      <c r="P38" s="118">
        <v>20805</v>
      </c>
      <c r="Q38" s="118">
        <v>19049</v>
      </c>
      <c r="R38" s="118">
        <v>17983</v>
      </c>
      <c r="S38" s="118">
        <v>17889</v>
      </c>
      <c r="T38" s="118">
        <v>17046</v>
      </c>
      <c r="U38" s="118">
        <v>14495</v>
      </c>
      <c r="V38" s="118">
        <v>15328</v>
      </c>
      <c r="W38" s="118">
        <v>15464</v>
      </c>
      <c r="X38" s="118">
        <v>17818</v>
      </c>
      <c r="Y38" s="118">
        <v>20513</v>
      </c>
      <c r="Z38" s="118">
        <v>17472</v>
      </c>
      <c r="AA38" s="118">
        <v>19840</v>
      </c>
      <c r="AB38" s="118">
        <v>213702</v>
      </c>
      <c r="AC38" s="260">
        <v>2024</v>
      </c>
      <c r="AD38" s="118">
        <f t="shared" si="197"/>
        <v>358.27618360970922</v>
      </c>
      <c r="AE38" s="118">
        <f t="shared" si="187"/>
        <v>356.5473778151084</v>
      </c>
      <c r="AF38" s="118">
        <f t="shared" si="188"/>
        <v>361.91497525440695</v>
      </c>
      <c r="AG38" s="118">
        <f t="shared" si="198"/>
        <v>358.24942702219244</v>
      </c>
      <c r="AH38" s="118">
        <f t="shared" si="189"/>
        <v>358.62741992256247</v>
      </c>
      <c r="AI38" s="118">
        <f t="shared" si="190"/>
        <v>354.39448085546741</v>
      </c>
      <c r="AJ38" s="118">
        <f t="shared" si="191"/>
        <v>350.29625521920673</v>
      </c>
      <c r="AK38" s="118">
        <f t="shared" si="192"/>
        <v>347.16884376616656</v>
      </c>
      <c r="AL38" s="118">
        <f t="shared" si="193"/>
        <v>346.02244920866536</v>
      </c>
      <c r="AM38" s="118">
        <f t="shared" si="194"/>
        <v>344.55501389362843</v>
      </c>
      <c r="AN38" s="118">
        <f t="shared" si="195"/>
        <v>345.29201007326003</v>
      </c>
      <c r="AO38" s="262">
        <f t="shared" si="196"/>
        <v>349.30327620967739</v>
      </c>
      <c r="AP38" s="227"/>
      <c r="AQ38" s="233"/>
      <c r="AR38" s="233"/>
      <c r="AS38" s="233"/>
      <c r="AT38" s="233"/>
      <c r="AU38" s="233"/>
    </row>
    <row r="39" spans="1:47" s="234" customFormat="1">
      <c r="A39" s="288">
        <v>2025</v>
      </c>
      <c r="B39" s="289">
        <v>7000</v>
      </c>
      <c r="C39" s="289">
        <v>5109</v>
      </c>
      <c r="D39" s="289">
        <v>5484</v>
      </c>
      <c r="E39" s="289">
        <v>5137</v>
      </c>
      <c r="F39" s="289">
        <v>4614</v>
      </c>
      <c r="G39" s="289">
        <v>5173</v>
      </c>
      <c r="H39" s="289">
        <v>5320</v>
      </c>
      <c r="I39" s="289">
        <v>4565</v>
      </c>
      <c r="J39" s="289">
        <v>5357</v>
      </c>
      <c r="K39" s="289">
        <v>6171</v>
      </c>
      <c r="L39" s="289">
        <v>5648</v>
      </c>
      <c r="M39" s="289">
        <v>6102.2279999999992</v>
      </c>
      <c r="N39" s="290">
        <v>65680.228000000003</v>
      </c>
      <c r="O39" s="288">
        <v>2025</v>
      </c>
      <c r="P39" s="289">
        <v>19936</v>
      </c>
      <c r="Q39" s="289">
        <v>14376</v>
      </c>
      <c r="R39" s="289">
        <v>15304</v>
      </c>
      <c r="S39" s="289">
        <v>14278</v>
      </c>
      <c r="T39" s="289">
        <v>12722</v>
      </c>
      <c r="U39" s="289">
        <v>14396</v>
      </c>
      <c r="V39" s="289">
        <v>15126</v>
      </c>
      <c r="W39" s="289">
        <v>12841</v>
      </c>
      <c r="X39" s="289">
        <v>15192</v>
      </c>
      <c r="Y39" s="289">
        <v>17424</v>
      </c>
      <c r="Z39" s="289">
        <v>15915</v>
      </c>
      <c r="AA39" s="289">
        <v>17054</v>
      </c>
      <c r="AB39" s="289">
        <v>184564</v>
      </c>
      <c r="AC39" s="288">
        <v>2025</v>
      </c>
      <c r="AD39" s="289">
        <f t="shared" ref="AD39" si="199">IF(OR(B39=""),"",((B39/P39)*1000))</f>
        <v>351.12359550561803</v>
      </c>
      <c r="AE39" s="289">
        <f t="shared" ref="AE39" si="200">IF(OR(C39=""),"",((C39/Q39)*1000))</f>
        <v>355.38397328881473</v>
      </c>
      <c r="AF39" s="289">
        <f t="shared" ref="AF39" si="201">IF(OR(D39=""),"",((D39/R39)*1000))</f>
        <v>358.33768949294301</v>
      </c>
      <c r="AG39" s="289">
        <f t="shared" ref="AG39" si="202">IF(OR(E39=""),"",((E39/S39)*1000))</f>
        <v>359.78428351309702</v>
      </c>
      <c r="AH39" s="289">
        <f t="shared" ref="AH39" si="203">IF(OR(F39=""),"",((F39/T39)*1000))</f>
        <v>362.67882408426351</v>
      </c>
      <c r="AI39" s="289">
        <f t="shared" ref="AI39" si="204">IF(OR(G39=""),"",((G39/U39)*1000))</f>
        <v>359.33592664629066</v>
      </c>
      <c r="AJ39" s="289">
        <f t="shared" ref="AJ39" si="205">IF(OR(H39=""),"",((H39/V39)*1000))</f>
        <v>351.71228348538943</v>
      </c>
      <c r="AK39" s="289">
        <f t="shared" ref="AK39" si="206">IF(OR(I39=""),"",((I39/W39)*1000))</f>
        <v>355.50190795109415</v>
      </c>
      <c r="AL39" s="289">
        <f t="shared" ref="AL39" si="207">IF(OR(J39=""),"",((J39/X39)*1000))</f>
        <v>352.61979989468142</v>
      </c>
      <c r="AM39" s="289">
        <f t="shared" ref="AM39" si="208">IF(OR(K39=""),"",((K39/Y39)*1000))</f>
        <v>354.16666666666669</v>
      </c>
      <c r="AN39" s="289">
        <f t="shared" ref="AN39" si="209">IF(OR(L39=""),"",((L39/Z39)*1000))</f>
        <v>354.88532830662894</v>
      </c>
      <c r="AO39" s="291">
        <f t="shared" ref="AO39" si="210">IF(OR(M39=""),"",((M39/AA39)*1000))</f>
        <v>357.8179899143895</v>
      </c>
      <c r="AP39" s="227"/>
      <c r="AQ39" s="233"/>
      <c r="AR39" s="233"/>
      <c r="AS39" s="233"/>
      <c r="AT39" s="233"/>
      <c r="AU39" s="233"/>
    </row>
    <row r="40" spans="1:47" s="236" customFormat="1" ht="33.6">
      <c r="A40" s="105" t="s">
        <v>100</v>
      </c>
      <c r="B40" s="106">
        <f>AVERAGE(B35:B39)</f>
        <v>7405.4610000000002</v>
      </c>
      <c r="C40" s="106">
        <f t="shared" ref="C40" si="211">AVERAGE(C35:C39)</f>
        <v>6385.9967999999999</v>
      </c>
      <c r="D40" s="106">
        <f t="shared" ref="D40" si="212">AVERAGE(D35:D39)</f>
        <v>6944.7429999999995</v>
      </c>
      <c r="E40" s="106">
        <f t="shared" ref="E40" si="213">AVERAGE(E35:E39)</f>
        <v>6200.1638000000003</v>
      </c>
      <c r="F40" s="106">
        <f t="shared" ref="F40" si="214">AVERAGE(F35:F39)</f>
        <v>5894.6679999999997</v>
      </c>
      <c r="G40" s="106">
        <f t="shared" ref="G40" si="215">AVERAGE(G35:G39)</f>
        <v>6030.2034000000003</v>
      </c>
      <c r="H40" s="106">
        <f t="shared" ref="H40" si="216">AVERAGE(H35:H39)</f>
        <v>5732.7096000000001</v>
      </c>
      <c r="I40" s="106">
        <f t="shared" ref="I40" si="217">AVERAGE(I35:I39)</f>
        <v>5847.3615999999993</v>
      </c>
      <c r="J40" s="106">
        <f t="shared" ref="J40" si="218">AVERAGE(J35:J39)</f>
        <v>6369.8746000000001</v>
      </c>
      <c r="K40" s="106">
        <f t="shared" ref="K40" si="219">AVERAGE(K35:K39)</f>
        <v>6894.6833999999999</v>
      </c>
      <c r="L40" s="106">
        <f t="shared" ref="L40" si="220">AVERAGE(L35:L39)</f>
        <v>6877.4423999999999</v>
      </c>
      <c r="M40" s="106">
        <f t="shared" ref="M40" si="221">AVERAGE(M35:M39)</f>
        <v>7136.8888000000006</v>
      </c>
      <c r="N40" s="209">
        <f>AVERAGE(N35:N39)</f>
        <v>77720.196399999986</v>
      </c>
      <c r="O40" s="105" t="s">
        <v>100</v>
      </c>
      <c r="P40" s="106">
        <f>AVERAGE(P35:P39)</f>
        <v>20909.599999999999</v>
      </c>
      <c r="Q40" s="106">
        <f t="shared" ref="Q40" si="222">AVERAGE(Q35:Q39)</f>
        <v>17934</v>
      </c>
      <c r="R40" s="106">
        <f t="shared" ref="R40" si="223">AVERAGE(R35:R39)</f>
        <v>19415.400000000001</v>
      </c>
      <c r="S40" s="106">
        <f t="shared" ref="S40" si="224">AVERAGE(S35:S39)</f>
        <v>17303.8</v>
      </c>
      <c r="T40" s="106">
        <f t="shared" ref="T40" si="225">AVERAGE(T35:T39)</f>
        <v>16359.2</v>
      </c>
      <c r="U40" s="106">
        <f t="shared" ref="U40" si="226">AVERAGE(U35:U39)</f>
        <v>16879</v>
      </c>
      <c r="V40" s="106">
        <f t="shared" ref="V40" si="227">AVERAGE(V35:V39)</f>
        <v>16213.4</v>
      </c>
      <c r="W40" s="106">
        <f t="shared" ref="W40" si="228">AVERAGE(W35:W39)</f>
        <v>16550.599999999999</v>
      </c>
      <c r="X40" s="106">
        <f t="shared" ref="X40" si="229">AVERAGE(X35:X39)</f>
        <v>18267.8</v>
      </c>
      <c r="Y40" s="106">
        <f>AVERAGE(Y35:Y39)</f>
        <v>19728.599999999999</v>
      </c>
      <c r="Z40" s="106">
        <f t="shared" ref="Z40" si="230">AVERAGE(Z35:Z39)</f>
        <v>19598.8</v>
      </c>
      <c r="AA40" s="106">
        <f t="shared" ref="AA40" si="231">AVERAGE(AA35:AA39)</f>
        <v>20240</v>
      </c>
      <c r="AB40" s="106">
        <f>AVERAGE(AB35:AB39)</f>
        <v>219400.2</v>
      </c>
      <c r="AC40" s="105" t="s">
        <v>100</v>
      </c>
      <c r="AD40" s="106">
        <f>AVERAGE(AD35:AD39)</f>
        <v>354.15336109908702</v>
      </c>
      <c r="AE40" s="106">
        <f t="shared" ref="AE40" si="232">AVERAGE(AE35:AE39)</f>
        <v>356.07542698835886</v>
      </c>
      <c r="AF40" s="106">
        <f t="shared" ref="AF40" si="233">AVERAGE(AF35:AF39)</f>
        <v>357.86785269921455</v>
      </c>
      <c r="AG40" s="106">
        <f t="shared" ref="AG40" si="234">AVERAGE(AG35:AG39)</f>
        <v>358.36890818449552</v>
      </c>
      <c r="AH40" s="106">
        <f t="shared" ref="AH40" si="235">AVERAGE(AH35:AH39)</f>
        <v>360.47229450687803</v>
      </c>
      <c r="AI40" s="106">
        <f t="shared" ref="AI40" si="236">AVERAGE(AI35:AI39)</f>
        <v>357.21641548174478</v>
      </c>
      <c r="AJ40" s="106">
        <f t="shared" ref="AJ40" si="237">AVERAGE(AJ35:AJ39)</f>
        <v>353.46528931603814</v>
      </c>
      <c r="AK40" s="106">
        <f t="shared" ref="AK40" si="238">AVERAGE(AK35:AK39)</f>
        <v>353.3889357530042</v>
      </c>
      <c r="AL40" s="106">
        <f t="shared" ref="AL40" si="239">AVERAGE(AL35:AL39)</f>
        <v>348.77351614591851</v>
      </c>
      <c r="AM40" s="106">
        <f t="shared" ref="AM40" si="240">AVERAGE(AM35:AM39)</f>
        <v>349.62905674456488</v>
      </c>
      <c r="AN40" s="106">
        <f t="shared" ref="AN40" si="241">AVERAGE(AN35:AN39)</f>
        <v>350.93229911163138</v>
      </c>
      <c r="AO40" s="210">
        <f t="shared" ref="AO40" si="242">AVERAGE(AO35:AO39)</f>
        <v>352.89784806836684</v>
      </c>
      <c r="AP40" s="230"/>
      <c r="AQ40" s="235"/>
      <c r="AR40" s="235"/>
      <c r="AS40" s="235"/>
      <c r="AT40" s="235"/>
      <c r="AU40" s="235"/>
    </row>
    <row r="41" spans="1:47" s="215" customFormat="1" ht="31.5" customHeight="1">
      <c r="A41" s="263">
        <v>2026</v>
      </c>
      <c r="B41" s="120">
        <v>5840</v>
      </c>
      <c r="C41" s="120">
        <v>5310</v>
      </c>
      <c r="D41" s="120">
        <v>5252</v>
      </c>
      <c r="E41" s="120"/>
      <c r="F41" s="120"/>
      <c r="G41" s="120"/>
      <c r="H41" s="120"/>
      <c r="I41" s="120"/>
      <c r="J41" s="120"/>
      <c r="K41" s="120"/>
      <c r="L41" s="120"/>
      <c r="M41" s="120"/>
      <c r="N41" s="120">
        <f>SUM(B41:M41)</f>
        <v>16402</v>
      </c>
      <c r="O41" s="263">
        <v>2026</v>
      </c>
      <c r="P41" s="120">
        <v>16094</v>
      </c>
      <c r="Q41" s="120">
        <v>14714</v>
      </c>
      <c r="R41" s="120">
        <v>14277</v>
      </c>
      <c r="S41" s="120"/>
      <c r="T41" s="120"/>
      <c r="U41" s="120"/>
      <c r="V41" s="120"/>
      <c r="W41" s="120"/>
      <c r="X41" s="120"/>
      <c r="Y41" s="120"/>
      <c r="Z41" s="120"/>
      <c r="AA41" s="120"/>
      <c r="AB41" s="120">
        <f>SUM(P41:AA41)</f>
        <v>45085</v>
      </c>
      <c r="AC41" s="263">
        <v>2026</v>
      </c>
      <c r="AD41" s="120">
        <f t="shared" ref="AD41" si="243">IF(OR(B41=""),"",((B41/P41)*1000))</f>
        <v>362.86814962097674</v>
      </c>
      <c r="AE41" s="120">
        <f t="shared" ref="AE41" si="244">IF(OR(C41=""),"",((C41/Q41)*1000))</f>
        <v>360.88079380182143</v>
      </c>
      <c r="AF41" s="120">
        <f t="shared" ref="AF41" si="245">IF(OR(D41=""),"",((D41/R41)*1000))</f>
        <v>367.86439728234222</v>
      </c>
      <c r="AG41" s="120" t="str">
        <f t="shared" ref="AG41" si="246">IF(OR(E41=""),"",((E41/S41)*1000))</f>
        <v/>
      </c>
      <c r="AH41" s="120" t="str">
        <f t="shared" ref="AH41" si="247">IF(OR(F41=""),"",((F41/T41)*1000))</f>
        <v/>
      </c>
      <c r="AI41" s="120" t="str">
        <f t="shared" ref="AI41" si="248">IF(OR(G41=""),"",((G41/U41)*1000))</f>
        <v/>
      </c>
      <c r="AJ41" s="120" t="str">
        <f t="shared" ref="AJ41" si="249">IF(OR(H41=""),"",((H41/V41)*1000))</f>
        <v/>
      </c>
      <c r="AK41" s="120" t="str">
        <f t="shared" ref="AK41" si="250">IF(OR(I41=""),"",((I41/W41)*1000))</f>
        <v/>
      </c>
      <c r="AL41" s="120" t="str">
        <f t="shared" ref="AL41" si="251">IF(OR(J41=""),"",((J41/X41)*1000))</f>
        <v/>
      </c>
      <c r="AM41" s="120" t="str">
        <f t="shared" ref="AM41" si="252">IF(OR(K41=""),"",((K41/Y41)*1000))</f>
        <v/>
      </c>
      <c r="AN41" s="120" t="str">
        <f t="shared" ref="AN41" si="253">IF(OR(L41=""),"",((L41/Z41)*1000))</f>
        <v/>
      </c>
      <c r="AO41" s="264" t="str">
        <f t="shared" ref="AO41" si="254">IF(OR(M41=""),"",((M41/AA41)*1000))</f>
        <v/>
      </c>
      <c r="AP41" s="214"/>
      <c r="AQ41" s="214"/>
      <c r="AR41" s="214"/>
      <c r="AS41" s="214"/>
    </row>
    <row r="42" spans="1:47" s="221" customFormat="1" ht="21.75" customHeight="1">
      <c r="A42" s="108" t="s">
        <v>98</v>
      </c>
      <c r="B42" s="109">
        <f>IF(OR(B41=""),"",((B41-B39)/B39))</f>
        <v>-0.1657142857142857</v>
      </c>
      <c r="C42" s="109">
        <f t="shared" ref="C42" si="255">IF(OR(C41=""),"",((C41-C39)/C39))</f>
        <v>3.9342337052260715E-2</v>
      </c>
      <c r="D42" s="109">
        <f t="shared" ref="D42" si="256">IF(OR(D41=""),"",((D41-D39)/D39))</f>
        <v>-4.2304886943836613E-2</v>
      </c>
      <c r="E42" s="109" t="str">
        <f t="shared" ref="E42" si="257">IF(OR(E41=""),"",((E41-E39)/E39))</f>
        <v/>
      </c>
      <c r="F42" s="109" t="str">
        <f t="shared" ref="F42" si="258">IF(OR(F41=""),"",((F41-F39)/F39))</f>
        <v/>
      </c>
      <c r="G42" s="109" t="str">
        <f t="shared" ref="G42" si="259">IF(OR(G41=""),"",((G41-G39)/G39))</f>
        <v/>
      </c>
      <c r="H42" s="109" t="str">
        <f t="shared" ref="H42" si="260">IF(OR(H41=""),"",((H41-H39)/H39))</f>
        <v/>
      </c>
      <c r="I42" s="109" t="str">
        <f t="shared" ref="I42" si="261">IF(OR(I41=""),"",((I41-I39)/I39))</f>
        <v/>
      </c>
      <c r="J42" s="109" t="str">
        <f t="shared" ref="J42" si="262">IF(OR(J41=""),"",((J41-J39)/J39))</f>
        <v/>
      </c>
      <c r="K42" s="109" t="str">
        <f t="shared" ref="K42" si="263">IF(OR(K41=""),"",((K41-K39)/K39))</f>
        <v/>
      </c>
      <c r="L42" s="109" t="str">
        <f t="shared" ref="L42" si="264">IF(OR(L41=""),"",((L41-L39)/L39))</f>
        <v/>
      </c>
      <c r="M42" s="109" t="str">
        <f t="shared" ref="M42" si="265">IF(OR(M41=""),"",((M41-M39)/M39))</f>
        <v/>
      </c>
      <c r="N42" s="216"/>
      <c r="O42" s="108" t="s">
        <v>98</v>
      </c>
      <c r="P42" s="109">
        <f>IF(OR(P41=""),"",((P41-P39)/P39))</f>
        <v>-0.1927166934189406</v>
      </c>
      <c r="Q42" s="109">
        <f t="shared" ref="Q42" si="266">IF(OR(Q41=""),"",((Q41-Q39)/Q39))</f>
        <v>2.3511407902058988E-2</v>
      </c>
      <c r="R42" s="109">
        <f t="shared" ref="R42" si="267">IF(OR(R41=""),"",((R41-R39)/R39))</f>
        <v>-6.7106638787245168E-2</v>
      </c>
      <c r="S42" s="109" t="str">
        <f t="shared" ref="S42" si="268">IF(OR(S41=""),"",((S41-S39)/S39))</f>
        <v/>
      </c>
      <c r="T42" s="109" t="str">
        <f t="shared" ref="T42" si="269">IF(OR(T41=""),"",((T41-T39)/T39))</f>
        <v/>
      </c>
      <c r="U42" s="109" t="str">
        <f t="shared" ref="U42" si="270">IF(OR(U41=""),"",((U41-U39)/U39))</f>
        <v/>
      </c>
      <c r="V42" s="109" t="str">
        <f t="shared" ref="V42" si="271">IF(OR(V41=""),"",((V41-V39)/V39))</f>
        <v/>
      </c>
      <c r="W42" s="109" t="str">
        <f t="shared" ref="W42" si="272">IF(OR(W41=""),"",((W41-W39)/W39))</f>
        <v/>
      </c>
      <c r="X42" s="109" t="str">
        <f t="shared" ref="X42" si="273">IF(OR(X41=""),"",((X41-X39)/X39))</f>
        <v/>
      </c>
      <c r="Y42" s="109" t="str">
        <f t="shared" ref="Y42" si="274">IF(OR(Y41=""),"",((Y41-Y39)/Y39))</f>
        <v/>
      </c>
      <c r="Z42" s="109" t="str">
        <f t="shared" ref="Z42" si="275">IF(OR(Z41=""),"",((Z41-Z39)/Z39))</f>
        <v/>
      </c>
      <c r="AA42" s="109" t="str">
        <f t="shared" ref="AA42" si="276">IF(OR(AA41=""),"",((AA41-AA39)/AA39))</f>
        <v/>
      </c>
      <c r="AB42" s="217"/>
      <c r="AC42" s="108" t="s">
        <v>98</v>
      </c>
      <c r="AD42" s="109">
        <f>IF(OR(AD41=""),"",((AD41-AD39)/AD39))</f>
        <v>3.3448490120541602E-2</v>
      </c>
      <c r="AE42" s="109">
        <f t="shared" ref="AE42" si="277">IF(OR(AE41=""),"",((AE41-AE39)/AE39))</f>
        <v>1.546727181346335E-2</v>
      </c>
      <c r="AF42" s="109">
        <f t="shared" ref="AF42" si="278">IF(OR(AF41=""),"",((AF41-AF39)/AF39))</f>
        <v>2.65858380760331E-2</v>
      </c>
      <c r="AG42" s="109" t="str">
        <f t="shared" ref="AG42" si="279">IF(OR(AG41=""),"",((AG41-AG39)/AG39))</f>
        <v/>
      </c>
      <c r="AH42" s="109" t="str">
        <f t="shared" ref="AH42" si="280">IF(OR(AH41=""),"",((AH41-AH39)/AH39))</f>
        <v/>
      </c>
      <c r="AI42" s="109" t="str">
        <f t="shared" ref="AI42" si="281">IF(OR(AI41=""),"",((AI41-AI39)/AI39))</f>
        <v/>
      </c>
      <c r="AJ42" s="109" t="str">
        <f t="shared" ref="AJ42" si="282">IF(OR(AJ41=""),"",((AJ41-AJ39)/AJ39))</f>
        <v/>
      </c>
      <c r="AK42" s="109" t="str">
        <f t="shared" ref="AK42" si="283">IF(OR(AK41=""),"",((AK41-AK39)/AK39))</f>
        <v/>
      </c>
      <c r="AL42" s="109" t="str">
        <f t="shared" ref="AL42" si="284">IF(OR(AL41=""),"",((AL41-AL39)/AL39))</f>
        <v/>
      </c>
      <c r="AM42" s="109" t="str">
        <f t="shared" ref="AM42" si="285">IF(OR(AM41=""),"",((AM41-AM39)/AM39))</f>
        <v/>
      </c>
      <c r="AN42" s="109" t="str">
        <f t="shared" ref="AN42" si="286">IF(OR(AN41=""),"",((AN41-AN39)/AN39))</f>
        <v/>
      </c>
      <c r="AO42" s="218" t="str">
        <f t="shared" ref="AO42" si="287">IF(OR(AO41=""),"",((AO41-AO39)/AO39))</f>
        <v/>
      </c>
      <c r="AP42" s="219"/>
      <c r="AQ42" s="220"/>
      <c r="AR42" s="220"/>
      <c r="AS42" s="220"/>
      <c r="AT42" s="220"/>
      <c r="AU42" s="220"/>
    </row>
    <row r="43" spans="1:47" s="221" customFormat="1" ht="22.5" customHeight="1">
      <c r="A43" s="108" t="s">
        <v>99</v>
      </c>
      <c r="B43" s="109">
        <f>IF(OR(B41=""),"",((B41-B40)/B40))</f>
        <v>-0.21139278162426353</v>
      </c>
      <c r="C43" s="109">
        <f>IF(OR(C41=""),"",((C41-C40)/C40))</f>
        <v>-0.16849316304073311</v>
      </c>
      <c r="D43" s="109">
        <f t="shared" ref="D43:M43" si="288">IF(OR(D41=""),"",((D41-D40)/D40))</f>
        <v>-0.2437445129358998</v>
      </c>
      <c r="E43" s="109" t="str">
        <f t="shared" si="288"/>
        <v/>
      </c>
      <c r="F43" s="109" t="str">
        <f t="shared" si="288"/>
        <v/>
      </c>
      <c r="G43" s="109" t="str">
        <f t="shared" si="288"/>
        <v/>
      </c>
      <c r="H43" s="109" t="str">
        <f t="shared" si="288"/>
        <v/>
      </c>
      <c r="I43" s="109" t="str">
        <f t="shared" si="288"/>
        <v/>
      </c>
      <c r="J43" s="109" t="str">
        <f t="shared" si="288"/>
        <v/>
      </c>
      <c r="K43" s="109" t="str">
        <f t="shared" si="288"/>
        <v/>
      </c>
      <c r="L43" s="109" t="str">
        <f t="shared" si="288"/>
        <v/>
      </c>
      <c r="M43" s="109" t="str">
        <f t="shared" si="288"/>
        <v/>
      </c>
      <c r="N43" s="216"/>
      <c r="O43" s="108" t="s">
        <v>99</v>
      </c>
      <c r="P43" s="109">
        <f>IF(OR(P41=""),"",((P41-P40)/P40))</f>
        <v>-0.23030569690477096</v>
      </c>
      <c r="Q43" s="109">
        <f t="shared" ref="Q43:W43" si="289">IF(OR(Q41=""),"",((Q41-Q40)/Q40))</f>
        <v>-0.1795472287275566</v>
      </c>
      <c r="R43" s="109">
        <f t="shared" si="289"/>
        <v>-0.26465589171482434</v>
      </c>
      <c r="S43" s="109" t="str">
        <f t="shared" si="289"/>
        <v/>
      </c>
      <c r="T43" s="109" t="str">
        <f t="shared" si="289"/>
        <v/>
      </c>
      <c r="U43" s="109" t="str">
        <f t="shared" si="289"/>
        <v/>
      </c>
      <c r="V43" s="109" t="str">
        <f t="shared" si="289"/>
        <v/>
      </c>
      <c r="W43" s="109" t="str">
        <f t="shared" si="289"/>
        <v/>
      </c>
      <c r="X43" s="109" t="str">
        <f>IF(OR(X41=""),"",((X41-X40)/X40))</f>
        <v/>
      </c>
      <c r="Y43" s="109" t="str">
        <f t="shared" ref="Y43:AA43" si="290">IF(OR(Y41=""),"",((Y41-Y40)/Y40))</f>
        <v/>
      </c>
      <c r="Z43" s="109" t="str">
        <f t="shared" si="290"/>
        <v/>
      </c>
      <c r="AA43" s="109" t="str">
        <f t="shared" si="290"/>
        <v/>
      </c>
      <c r="AB43" s="217"/>
      <c r="AC43" s="108" t="s">
        <v>99</v>
      </c>
      <c r="AD43" s="109">
        <f>IF(OR(AD41=""),"",((AD41-AD40)/AD40))</f>
        <v>2.4607386175424278E-2</v>
      </c>
      <c r="AE43" s="109">
        <f t="shared" ref="AE43:AO43" si="291">IF(OR(AE41=""),"",((AE41-AE40)/AE40))</f>
        <v>1.3495362075686483E-2</v>
      </c>
      <c r="AF43" s="109">
        <f t="shared" si="291"/>
        <v>2.7933619931851488E-2</v>
      </c>
      <c r="AG43" s="109" t="str">
        <f t="shared" si="291"/>
        <v/>
      </c>
      <c r="AH43" s="109" t="str">
        <f t="shared" si="291"/>
        <v/>
      </c>
      <c r="AI43" s="109" t="str">
        <f t="shared" si="291"/>
        <v/>
      </c>
      <c r="AJ43" s="109" t="str">
        <f t="shared" si="291"/>
        <v/>
      </c>
      <c r="AK43" s="109" t="str">
        <f t="shared" si="291"/>
        <v/>
      </c>
      <c r="AL43" s="109" t="str">
        <f t="shared" si="291"/>
        <v/>
      </c>
      <c r="AM43" s="109" t="str">
        <f t="shared" si="291"/>
        <v/>
      </c>
      <c r="AN43" s="109" t="str">
        <f t="shared" si="291"/>
        <v/>
      </c>
      <c r="AO43" s="218" t="str">
        <f t="shared" si="291"/>
        <v/>
      </c>
      <c r="AP43" s="219"/>
      <c r="AQ43" s="220"/>
      <c r="AR43" s="220"/>
      <c r="AS43" s="220"/>
      <c r="AT43" s="220"/>
      <c r="AU43" s="220"/>
    </row>
    <row r="44" spans="1:47" ht="29.25" customHeight="1">
      <c r="A44" s="237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193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3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</row>
    <row r="45" spans="1:47" s="203" customFormat="1" ht="38.4">
      <c r="A45" s="222" t="s">
        <v>81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223"/>
      <c r="P45" s="224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0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2"/>
      <c r="AR45" s="202"/>
      <c r="AS45" s="202"/>
      <c r="AT45" s="202"/>
      <c r="AU45" s="202"/>
    </row>
    <row r="46" spans="1:47" s="223" customFormat="1" ht="21.6">
      <c r="A46" s="97" t="s">
        <v>148</v>
      </c>
      <c r="B46" s="198"/>
      <c r="C46" s="199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7" t="s">
        <v>143</v>
      </c>
      <c r="P46" s="198"/>
      <c r="Q46" s="199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7" t="s">
        <v>144</v>
      </c>
      <c r="AD46" s="200"/>
      <c r="AE46" s="200"/>
      <c r="AF46" s="200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25"/>
      <c r="AR46" s="225"/>
      <c r="AS46" s="225"/>
      <c r="AT46" s="225"/>
      <c r="AU46" s="225"/>
    </row>
    <row r="47" spans="1:47">
      <c r="A47" s="99" t="s">
        <v>64</v>
      </c>
      <c r="B47" s="100" t="s">
        <v>65</v>
      </c>
      <c r="C47" s="100" t="s">
        <v>66</v>
      </c>
      <c r="D47" s="100" t="s">
        <v>67</v>
      </c>
      <c r="E47" s="100" t="s">
        <v>68</v>
      </c>
      <c r="F47" s="100" t="s">
        <v>69</v>
      </c>
      <c r="G47" s="100" t="s">
        <v>70</v>
      </c>
      <c r="H47" s="100" t="s">
        <v>71</v>
      </c>
      <c r="I47" s="100" t="s">
        <v>72</v>
      </c>
      <c r="J47" s="100" t="s">
        <v>73</v>
      </c>
      <c r="K47" s="100" t="s">
        <v>74</v>
      </c>
      <c r="L47" s="100" t="s">
        <v>75</v>
      </c>
      <c r="M47" s="100" t="s">
        <v>76</v>
      </c>
      <c r="N47" s="204" t="s">
        <v>77</v>
      </c>
      <c r="O47" s="99" t="s">
        <v>64</v>
      </c>
      <c r="P47" s="100" t="s">
        <v>65</v>
      </c>
      <c r="Q47" s="100" t="s">
        <v>66</v>
      </c>
      <c r="R47" s="100" t="s">
        <v>67</v>
      </c>
      <c r="S47" s="100" t="s">
        <v>68</v>
      </c>
      <c r="T47" s="100" t="s">
        <v>69</v>
      </c>
      <c r="U47" s="100" t="s">
        <v>70</v>
      </c>
      <c r="V47" s="100" t="s">
        <v>71</v>
      </c>
      <c r="W47" s="100" t="s">
        <v>72</v>
      </c>
      <c r="X47" s="100" t="s">
        <v>73</v>
      </c>
      <c r="Y47" s="100" t="s">
        <v>74</v>
      </c>
      <c r="Z47" s="100" t="s">
        <v>75</v>
      </c>
      <c r="AA47" s="100" t="s">
        <v>76</v>
      </c>
      <c r="AB47" s="100" t="s">
        <v>77</v>
      </c>
      <c r="AC47" s="99" t="s">
        <v>64</v>
      </c>
      <c r="AD47" s="100" t="s">
        <v>65</v>
      </c>
      <c r="AE47" s="100" t="s">
        <v>66</v>
      </c>
      <c r="AF47" s="100" t="s">
        <v>67</v>
      </c>
      <c r="AG47" s="100" t="s">
        <v>68</v>
      </c>
      <c r="AH47" s="100" t="s">
        <v>69</v>
      </c>
      <c r="AI47" s="100" t="s">
        <v>70</v>
      </c>
      <c r="AJ47" s="100" t="s">
        <v>71</v>
      </c>
      <c r="AK47" s="100" t="s">
        <v>72</v>
      </c>
      <c r="AL47" s="100" t="s">
        <v>73</v>
      </c>
      <c r="AM47" s="100" t="s">
        <v>74</v>
      </c>
      <c r="AN47" s="100" t="s">
        <v>75</v>
      </c>
      <c r="AO47" s="205" t="s">
        <v>76</v>
      </c>
      <c r="AP47" s="194"/>
    </row>
    <row r="48" spans="1:47">
      <c r="A48" s="254">
        <v>2020</v>
      </c>
      <c r="B48" s="116">
        <v>5825.5940000000001</v>
      </c>
      <c r="C48" s="116">
        <v>4751.241</v>
      </c>
      <c r="D48" s="116">
        <v>5181.4380000000001</v>
      </c>
      <c r="E48" s="116">
        <v>4492.027</v>
      </c>
      <c r="F48" s="116">
        <v>3415.4460000000004</v>
      </c>
      <c r="G48" s="116">
        <v>4480.9059999999999</v>
      </c>
      <c r="H48" s="116">
        <v>4264.8230000000003</v>
      </c>
      <c r="I48" s="116">
        <v>3999.268</v>
      </c>
      <c r="J48" s="116">
        <v>4538.8059999999996</v>
      </c>
      <c r="K48" s="116">
        <v>4809.3680000000004</v>
      </c>
      <c r="L48" s="116">
        <v>4545.933</v>
      </c>
      <c r="M48" s="116">
        <v>5227.6639999999998</v>
      </c>
      <c r="N48" s="255">
        <v>55532.513999999996</v>
      </c>
      <c r="O48" s="254">
        <v>2020</v>
      </c>
      <c r="P48" s="116">
        <v>17889</v>
      </c>
      <c r="Q48" s="116">
        <v>14545</v>
      </c>
      <c r="R48" s="116">
        <v>15792</v>
      </c>
      <c r="S48" s="116">
        <v>13632</v>
      </c>
      <c r="T48" s="116">
        <v>10462</v>
      </c>
      <c r="U48" s="116">
        <v>13762</v>
      </c>
      <c r="V48" s="116">
        <v>13258</v>
      </c>
      <c r="W48" s="116">
        <v>12540</v>
      </c>
      <c r="X48" s="116">
        <v>14221.000000000002</v>
      </c>
      <c r="Y48" s="116">
        <v>15016</v>
      </c>
      <c r="Z48" s="116">
        <v>14096</v>
      </c>
      <c r="AA48" s="116">
        <v>16141.000000000002</v>
      </c>
      <c r="AB48" s="116">
        <v>171354</v>
      </c>
      <c r="AC48" s="254">
        <v>2020</v>
      </c>
      <c r="AD48" s="116">
        <f>IF(OR(B48=""),"",((B48/P48)*1000))</f>
        <v>325.65230029627145</v>
      </c>
      <c r="AE48" s="116">
        <f t="shared" ref="AE48:AE52" si="292">IF(OR(C48=""),"",((C48/Q48)*1000))</f>
        <v>326.65802681333793</v>
      </c>
      <c r="AF48" s="116">
        <f t="shared" ref="AF48:AF52" si="293">IF(OR(D48=""),"",((D48/R48)*1000))</f>
        <v>328.10524316109422</v>
      </c>
      <c r="AG48" s="116">
        <f>IF(OR(E48=""),"",((E48/S48)*1000))</f>
        <v>329.52075997652582</v>
      </c>
      <c r="AH48" s="116">
        <f t="shared" ref="AH48:AH52" si="294">IF(OR(F48=""),"",((F48/T48)*1000))</f>
        <v>326.46205314471422</v>
      </c>
      <c r="AI48" s="116">
        <f t="shared" ref="AI48:AI52" si="295">IF(OR(G48=""),"",((G48/U48)*1000))</f>
        <v>325.59991280337158</v>
      </c>
      <c r="AJ48" s="116">
        <f t="shared" ref="AJ48:AJ52" si="296">IF(OR(H48=""),"",((H48/V48)*1000))</f>
        <v>321.67921255091272</v>
      </c>
      <c r="AK48" s="116">
        <f t="shared" ref="AK48:AK52" si="297">IF(OR(I48=""),"",((I48/W48)*1000))</f>
        <v>318.92089314194578</v>
      </c>
      <c r="AL48" s="116">
        <f t="shared" ref="AL48:AL52" si="298">IF(OR(J48=""),"",((J48/X48)*1000))</f>
        <v>319.16222487870044</v>
      </c>
      <c r="AM48" s="116">
        <f t="shared" ref="AM48:AM52" si="299">IF(OR(K48=""),"",((K48/Y48)*1000))</f>
        <v>320.28289824187533</v>
      </c>
      <c r="AN48" s="116">
        <f t="shared" ref="AN48:AN52" si="300">IF(OR(L48=""),"",((L48/Z48)*1000))</f>
        <v>322.49808456299661</v>
      </c>
      <c r="AO48" s="256">
        <f t="shared" ref="AO48:AO52" si="301">IF(OR(M48=""),"",((M48/AA48)*1000))</f>
        <v>323.87485285917842</v>
      </c>
      <c r="AP48" s="194"/>
    </row>
    <row r="49" spans="1:47">
      <c r="A49" s="257">
        <v>2021</v>
      </c>
      <c r="B49" s="117">
        <v>4884.2259999999997</v>
      </c>
      <c r="C49" s="117">
        <v>4516.7529999999997</v>
      </c>
      <c r="D49" s="117">
        <v>4830.4769999999999</v>
      </c>
      <c r="E49" s="117">
        <v>4442.6009999999997</v>
      </c>
      <c r="F49" s="117">
        <v>3594.6019999999999</v>
      </c>
      <c r="G49" s="117">
        <v>3766.85</v>
      </c>
      <c r="H49" s="117">
        <v>3506.3359999999998</v>
      </c>
      <c r="I49" s="117">
        <v>3675.2350000000001</v>
      </c>
      <c r="J49" s="117">
        <v>4274.1310000000003</v>
      </c>
      <c r="K49" s="117">
        <v>4465.1360000000004</v>
      </c>
      <c r="L49" s="117">
        <v>5149.0469999999996</v>
      </c>
      <c r="M49" s="117">
        <v>5276.3810000000003</v>
      </c>
      <c r="N49" s="258">
        <v>52381.774999999994</v>
      </c>
      <c r="O49" s="257">
        <v>2021</v>
      </c>
      <c r="P49" s="117">
        <v>14988</v>
      </c>
      <c r="Q49" s="117">
        <v>13940</v>
      </c>
      <c r="R49" s="117">
        <v>14847</v>
      </c>
      <c r="S49" s="117">
        <v>13681</v>
      </c>
      <c r="T49" s="117">
        <v>11050</v>
      </c>
      <c r="U49" s="117">
        <v>11621</v>
      </c>
      <c r="V49" s="117">
        <v>11003</v>
      </c>
      <c r="W49" s="117">
        <v>11569</v>
      </c>
      <c r="X49" s="117">
        <v>13508</v>
      </c>
      <c r="Y49" s="117">
        <v>14049</v>
      </c>
      <c r="Z49" s="117">
        <v>16130</v>
      </c>
      <c r="AA49" s="117">
        <v>16485</v>
      </c>
      <c r="AB49" s="117">
        <v>162871</v>
      </c>
      <c r="AC49" s="257">
        <v>2021</v>
      </c>
      <c r="AD49" s="117">
        <f t="shared" ref="AD49:AD52" si="302">IF(OR(B49=""),"",((B49/P49)*1000))</f>
        <v>325.87576728049106</v>
      </c>
      <c r="AE49" s="117">
        <f t="shared" si="292"/>
        <v>324.0138450502152</v>
      </c>
      <c r="AF49" s="117">
        <f t="shared" si="293"/>
        <v>325.35037381289152</v>
      </c>
      <c r="AG49" s="117">
        <f t="shared" ref="AG49:AG52" si="303">IF(OR(E49=""),"",((E49/S49)*1000))</f>
        <v>324.72779767560849</v>
      </c>
      <c r="AH49" s="117">
        <f t="shared" si="294"/>
        <v>325.30334841628962</v>
      </c>
      <c r="AI49" s="117">
        <f t="shared" si="295"/>
        <v>324.14164013423976</v>
      </c>
      <c r="AJ49" s="117">
        <f t="shared" si="296"/>
        <v>318.6709079341997</v>
      </c>
      <c r="AK49" s="117">
        <f t="shared" si="297"/>
        <v>317.67957472555969</v>
      </c>
      <c r="AL49" s="117">
        <f t="shared" si="298"/>
        <v>316.41479123482384</v>
      </c>
      <c r="AM49" s="117">
        <f t="shared" si="299"/>
        <v>317.82589508150051</v>
      </c>
      <c r="AN49" s="117">
        <f t="shared" si="300"/>
        <v>319.2217606943583</v>
      </c>
      <c r="AO49" s="259">
        <f t="shared" si="301"/>
        <v>320.07164088565366</v>
      </c>
      <c r="AP49" s="194"/>
    </row>
    <row r="50" spans="1:47">
      <c r="A50" s="254">
        <v>2022</v>
      </c>
      <c r="B50" s="116">
        <v>4594.0140000000001</v>
      </c>
      <c r="C50" s="116">
        <v>3936.9229999999998</v>
      </c>
      <c r="D50" s="116">
        <v>4723.5820000000003</v>
      </c>
      <c r="E50" s="116">
        <v>3525.2779999999998</v>
      </c>
      <c r="F50" s="116">
        <v>3538.7089999999998</v>
      </c>
      <c r="G50" s="116">
        <v>3613.7959999999998</v>
      </c>
      <c r="H50" s="116">
        <v>3333.4720000000002</v>
      </c>
      <c r="I50" s="116">
        <v>4001.7170000000001</v>
      </c>
      <c r="J50" s="116">
        <v>4224.165</v>
      </c>
      <c r="K50" s="116">
        <v>4552.527</v>
      </c>
      <c r="L50" s="116">
        <v>4550.5870000000004</v>
      </c>
      <c r="M50" s="116">
        <v>4619.2629999999999</v>
      </c>
      <c r="N50" s="255">
        <v>49214.032999999996</v>
      </c>
      <c r="O50" s="254">
        <v>2022</v>
      </c>
      <c r="P50" s="116">
        <v>14239</v>
      </c>
      <c r="Q50" s="116">
        <v>12191</v>
      </c>
      <c r="R50" s="116">
        <v>14695</v>
      </c>
      <c r="S50" s="116">
        <v>10979</v>
      </c>
      <c r="T50" s="116">
        <v>11050</v>
      </c>
      <c r="U50" s="116">
        <v>11347</v>
      </c>
      <c r="V50" s="116">
        <v>10533</v>
      </c>
      <c r="W50" s="116">
        <v>12650</v>
      </c>
      <c r="X50" s="116">
        <v>13384</v>
      </c>
      <c r="Y50" s="116">
        <v>14258</v>
      </c>
      <c r="Z50" s="116">
        <v>14227</v>
      </c>
      <c r="AA50" s="116">
        <v>14441</v>
      </c>
      <c r="AB50" s="116">
        <v>153994</v>
      </c>
      <c r="AC50" s="254">
        <v>2022</v>
      </c>
      <c r="AD50" s="116">
        <f t="shared" si="302"/>
        <v>322.63599971908144</v>
      </c>
      <c r="AE50" s="116">
        <f t="shared" si="292"/>
        <v>322.93683865146414</v>
      </c>
      <c r="AF50" s="116">
        <f t="shared" si="293"/>
        <v>321.44144266757399</v>
      </c>
      <c r="AG50" s="116">
        <f t="shared" si="303"/>
        <v>321.09281355314687</v>
      </c>
      <c r="AH50" s="116">
        <f t="shared" si="294"/>
        <v>320.2451583710407</v>
      </c>
      <c r="AI50" s="116">
        <f t="shared" si="295"/>
        <v>318.48030316383188</v>
      </c>
      <c r="AJ50" s="116">
        <f t="shared" si="296"/>
        <v>316.47887591379475</v>
      </c>
      <c r="AK50" s="116">
        <f t="shared" si="297"/>
        <v>316.34126482213435</v>
      </c>
      <c r="AL50" s="116">
        <f t="shared" si="298"/>
        <v>315.61304542737594</v>
      </c>
      <c r="AM50" s="116">
        <f t="shared" si="299"/>
        <v>319.29632487024827</v>
      </c>
      <c r="AN50" s="116">
        <f t="shared" si="300"/>
        <v>319.85569691431789</v>
      </c>
      <c r="AO50" s="256">
        <f t="shared" si="301"/>
        <v>319.87140779724393</v>
      </c>
      <c r="AP50" s="194"/>
    </row>
    <row r="51" spans="1:47" s="240" customFormat="1">
      <c r="A51" s="257">
        <v>2023</v>
      </c>
      <c r="B51" s="117">
        <v>4797.875</v>
      </c>
      <c r="C51" s="117">
        <v>3879.3339999999998</v>
      </c>
      <c r="D51" s="117">
        <v>4229.6559999999999</v>
      </c>
      <c r="E51" s="117">
        <v>3445.28</v>
      </c>
      <c r="F51" s="117">
        <v>3319.547</v>
      </c>
      <c r="G51" s="117">
        <v>3758.1109999999999</v>
      </c>
      <c r="H51" s="117">
        <v>3256.1909999999998</v>
      </c>
      <c r="I51" s="117">
        <v>3078.9409999999998</v>
      </c>
      <c r="J51" s="117">
        <v>3688.7350000000001</v>
      </c>
      <c r="K51" s="117">
        <v>4233.2690000000002</v>
      </c>
      <c r="L51" s="117">
        <v>4340.4740000000002</v>
      </c>
      <c r="M51" s="117">
        <v>4055.277</v>
      </c>
      <c r="N51" s="258">
        <v>46082.69</v>
      </c>
      <c r="O51" s="257">
        <v>2023</v>
      </c>
      <c r="P51" s="117">
        <v>14826</v>
      </c>
      <c r="Q51" s="117">
        <v>11909</v>
      </c>
      <c r="R51" s="117">
        <v>13104</v>
      </c>
      <c r="S51" s="117">
        <v>10637</v>
      </c>
      <c r="T51" s="117">
        <v>10205</v>
      </c>
      <c r="U51" s="117">
        <v>11707</v>
      </c>
      <c r="V51" s="117">
        <v>10160</v>
      </c>
      <c r="W51" s="117">
        <v>9683</v>
      </c>
      <c r="X51" s="117">
        <v>11681</v>
      </c>
      <c r="Y51" s="117">
        <v>13232</v>
      </c>
      <c r="Z51" s="117">
        <v>13489</v>
      </c>
      <c r="AA51" s="117">
        <v>12565</v>
      </c>
      <c r="AB51" s="117">
        <v>143198</v>
      </c>
      <c r="AC51" s="257">
        <v>2023</v>
      </c>
      <c r="AD51" s="117">
        <f t="shared" si="302"/>
        <v>323.61223526237694</v>
      </c>
      <c r="AE51" s="117">
        <f t="shared" si="292"/>
        <v>325.74808968007392</v>
      </c>
      <c r="AF51" s="117">
        <f t="shared" si="293"/>
        <v>322.77594627594624</v>
      </c>
      <c r="AG51" s="117">
        <f t="shared" si="303"/>
        <v>323.89583529190566</v>
      </c>
      <c r="AH51" s="117">
        <f t="shared" si="294"/>
        <v>325.28633023027925</v>
      </c>
      <c r="AI51" s="117">
        <f t="shared" si="295"/>
        <v>321.01400871273592</v>
      </c>
      <c r="AJ51" s="117">
        <f t="shared" si="296"/>
        <v>320.49124015748032</v>
      </c>
      <c r="AK51" s="117">
        <f t="shared" si="297"/>
        <v>317.97387173396675</v>
      </c>
      <c r="AL51" s="117">
        <f t="shared" si="298"/>
        <v>315.7893159832206</v>
      </c>
      <c r="AM51" s="117">
        <f t="shared" si="299"/>
        <v>319.92661729141474</v>
      </c>
      <c r="AN51" s="117">
        <f t="shared" si="300"/>
        <v>321.77878271183931</v>
      </c>
      <c r="AO51" s="259">
        <f t="shared" si="301"/>
        <v>322.74389176283324</v>
      </c>
      <c r="AP51" s="219"/>
      <c r="AQ51" s="239"/>
      <c r="AR51" s="239"/>
      <c r="AS51" s="239"/>
      <c r="AT51" s="239"/>
      <c r="AU51" s="239"/>
    </row>
    <row r="52" spans="1:47" s="234" customFormat="1">
      <c r="A52" s="260">
        <v>2024</v>
      </c>
      <c r="B52" s="118">
        <v>4668.1450000000004</v>
      </c>
      <c r="C52" s="118">
        <v>4343.3159999999998</v>
      </c>
      <c r="D52" s="118">
        <v>3890.67</v>
      </c>
      <c r="E52" s="118">
        <v>3933.7959999999998</v>
      </c>
      <c r="F52" s="118">
        <v>3558.6410000000001</v>
      </c>
      <c r="G52" s="118">
        <v>3111.2060000000001</v>
      </c>
      <c r="H52" s="118">
        <v>3285.3530000000001</v>
      </c>
      <c r="I52" s="118">
        <v>3251.241</v>
      </c>
      <c r="J52" s="118">
        <v>4078.0970000000002</v>
      </c>
      <c r="K52" s="118">
        <v>4716.085</v>
      </c>
      <c r="L52" s="118">
        <v>3942.5329999999999</v>
      </c>
      <c r="M52" s="118">
        <v>4531.3559999999998</v>
      </c>
      <c r="N52" s="261">
        <v>47310.438999999998</v>
      </c>
      <c r="O52" s="260">
        <v>2024</v>
      </c>
      <c r="P52" s="118">
        <v>14190</v>
      </c>
      <c r="Q52" s="118">
        <v>13246</v>
      </c>
      <c r="R52" s="118">
        <v>11827</v>
      </c>
      <c r="S52" s="118">
        <v>12024</v>
      </c>
      <c r="T52" s="118">
        <v>10953</v>
      </c>
      <c r="U52" s="118">
        <v>9572</v>
      </c>
      <c r="V52" s="118">
        <v>10197</v>
      </c>
      <c r="W52" s="118">
        <v>10193</v>
      </c>
      <c r="X52" s="118">
        <v>12612</v>
      </c>
      <c r="Y52" s="118">
        <v>14665</v>
      </c>
      <c r="Z52" s="118">
        <v>12274</v>
      </c>
      <c r="AA52" s="118">
        <v>13915</v>
      </c>
      <c r="AB52" s="118">
        <v>145668</v>
      </c>
      <c r="AC52" s="260">
        <v>2024</v>
      </c>
      <c r="AD52" s="118">
        <f t="shared" si="302"/>
        <v>328.97427766032422</v>
      </c>
      <c r="AE52" s="118">
        <f t="shared" si="292"/>
        <v>327.89642156122602</v>
      </c>
      <c r="AF52" s="118">
        <f t="shared" si="293"/>
        <v>328.96507990191935</v>
      </c>
      <c r="AG52" s="118">
        <f t="shared" si="303"/>
        <v>327.16200931470388</v>
      </c>
      <c r="AH52" s="118">
        <f t="shared" si="294"/>
        <v>324.90103168081805</v>
      </c>
      <c r="AI52" s="118">
        <f t="shared" si="295"/>
        <v>325.0319682407021</v>
      </c>
      <c r="AJ52" s="118">
        <f t="shared" si="296"/>
        <v>322.18819260566835</v>
      </c>
      <c r="AK52" s="118">
        <f t="shared" si="297"/>
        <v>318.96801726675164</v>
      </c>
      <c r="AL52" s="118">
        <f t="shared" si="298"/>
        <v>323.35053916904536</v>
      </c>
      <c r="AM52" s="118">
        <f t="shared" si="299"/>
        <v>321.58779406750767</v>
      </c>
      <c r="AN52" s="118">
        <f t="shared" si="300"/>
        <v>321.21011895062736</v>
      </c>
      <c r="AO52" s="262">
        <f t="shared" si="301"/>
        <v>325.64541861300756</v>
      </c>
      <c r="AP52" s="227"/>
      <c r="AQ52" s="233"/>
      <c r="AR52" s="233"/>
      <c r="AS52" s="233"/>
      <c r="AT52" s="233"/>
      <c r="AU52" s="233"/>
    </row>
    <row r="53" spans="1:47" s="234" customFormat="1">
      <c r="A53" s="288">
        <v>2025</v>
      </c>
      <c r="B53" s="289">
        <v>4614</v>
      </c>
      <c r="C53" s="289">
        <v>3238</v>
      </c>
      <c r="D53" s="289">
        <v>3502</v>
      </c>
      <c r="E53" s="289">
        <v>3180</v>
      </c>
      <c r="F53" s="289">
        <v>2625</v>
      </c>
      <c r="G53" s="289">
        <v>3041</v>
      </c>
      <c r="H53" s="289">
        <v>3178</v>
      </c>
      <c r="I53" s="289">
        <v>2606</v>
      </c>
      <c r="J53" s="289">
        <v>3316</v>
      </c>
      <c r="K53" s="289">
        <v>4010</v>
      </c>
      <c r="L53" s="289">
        <v>3734</v>
      </c>
      <c r="M53" s="289">
        <v>3956.49</v>
      </c>
      <c r="N53" s="290">
        <v>41000.49</v>
      </c>
      <c r="O53" s="288">
        <v>2025</v>
      </c>
      <c r="P53" s="289">
        <v>14113</v>
      </c>
      <c r="Q53" s="289">
        <v>9878</v>
      </c>
      <c r="R53" s="289">
        <v>10549</v>
      </c>
      <c r="S53" s="289">
        <v>9608</v>
      </c>
      <c r="T53" s="289">
        <v>7911</v>
      </c>
      <c r="U53" s="289">
        <v>9222</v>
      </c>
      <c r="V53" s="289">
        <v>9830</v>
      </c>
      <c r="W53" s="289">
        <v>8055</v>
      </c>
      <c r="X53" s="289">
        <v>10207</v>
      </c>
      <c r="Y53" s="289">
        <v>12165</v>
      </c>
      <c r="Z53" s="289">
        <v>11289</v>
      </c>
      <c r="AA53" s="289">
        <v>11869</v>
      </c>
      <c r="AB53" s="289">
        <v>124696</v>
      </c>
      <c r="AC53" s="288">
        <v>2025</v>
      </c>
      <c r="AD53" s="289">
        <f t="shared" ref="AD53" si="304">IF(OR(B53=""),"",((B53/P53)*1000))</f>
        <v>326.93261531920928</v>
      </c>
      <c r="AE53" s="289">
        <f t="shared" ref="AE53" si="305">IF(OR(C53=""),"",((C53/Q53)*1000))</f>
        <v>327.79914962543029</v>
      </c>
      <c r="AF53" s="289">
        <f t="shared" ref="AF53" si="306">IF(OR(D53=""),"",((D53/R53)*1000))</f>
        <v>331.97459474831737</v>
      </c>
      <c r="AG53" s="289">
        <f t="shared" ref="AG53" si="307">IF(OR(E53=""),"",((E53/S53)*1000))</f>
        <v>330.97418817651959</v>
      </c>
      <c r="AH53" s="289">
        <f t="shared" ref="AH53" si="308">IF(OR(F53=""),"",((F53/T53)*1000))</f>
        <v>331.81645809632158</v>
      </c>
      <c r="AI53" s="289">
        <f t="shared" ref="AI53" si="309">IF(OR(G53=""),"",((G53/U53)*1000))</f>
        <v>329.75493385382782</v>
      </c>
      <c r="AJ53" s="289">
        <f t="shared" ref="AJ53" si="310">IF(OR(H53=""),"",((H53/V53)*1000))</f>
        <v>323.29603255340794</v>
      </c>
      <c r="AK53" s="289">
        <f t="shared" ref="AK53" si="311">IF(OR(I53=""),"",((I53/W53)*1000))</f>
        <v>323.52576039726875</v>
      </c>
      <c r="AL53" s="289">
        <f t="shared" ref="AL53" si="312">IF(OR(J53=""),"",((J53/X53)*1000))</f>
        <v>324.87508572548251</v>
      </c>
      <c r="AM53" s="289">
        <f t="shared" ref="AM53" si="313">IF(OR(K53=""),"",((K53/Y53)*1000))</f>
        <v>329.63419646526921</v>
      </c>
      <c r="AN53" s="289">
        <f t="shared" ref="AN53" si="314">IF(OR(L53=""),"",((L53/Z53)*1000))</f>
        <v>330.76446097971478</v>
      </c>
      <c r="AO53" s="291">
        <f t="shared" ref="AO53" si="315">IF(OR(M53=""),"",((M53/AA53)*1000))</f>
        <v>333.34653298508721</v>
      </c>
      <c r="AP53" s="227"/>
      <c r="AQ53" s="233"/>
      <c r="AR53" s="233"/>
      <c r="AS53" s="233"/>
      <c r="AT53" s="233"/>
      <c r="AU53" s="233"/>
    </row>
    <row r="54" spans="1:47" s="236" customFormat="1" ht="33.6">
      <c r="A54" s="105" t="s">
        <v>100</v>
      </c>
      <c r="B54" s="106">
        <f>AVERAGE(B49:B53)</f>
        <v>4711.652</v>
      </c>
      <c r="C54" s="106">
        <f t="shared" ref="C54" si="316">AVERAGE(C49:C53)</f>
        <v>3982.8651999999993</v>
      </c>
      <c r="D54" s="106">
        <f t="shared" ref="D54" si="317">AVERAGE(D49:D53)</f>
        <v>4235.277</v>
      </c>
      <c r="E54" s="106">
        <f t="shared" ref="E54" si="318">AVERAGE(E49:E53)</f>
        <v>3705.3910000000005</v>
      </c>
      <c r="F54" s="106">
        <f t="shared" ref="F54" si="319">AVERAGE(F49:F53)</f>
        <v>3327.2997999999998</v>
      </c>
      <c r="G54" s="106">
        <f t="shared" ref="G54" si="320">AVERAGE(G49:G53)</f>
        <v>3458.1925999999999</v>
      </c>
      <c r="H54" s="106">
        <f t="shared" ref="H54" si="321">AVERAGE(H49:H53)</f>
        <v>3311.8703999999998</v>
      </c>
      <c r="I54" s="106">
        <f t="shared" ref="I54" si="322">AVERAGE(I49:I53)</f>
        <v>3322.6267999999995</v>
      </c>
      <c r="J54" s="106">
        <f t="shared" ref="J54" si="323">AVERAGE(J49:J53)</f>
        <v>3916.2256000000002</v>
      </c>
      <c r="K54" s="106">
        <f t="shared" ref="K54" si="324">AVERAGE(K49:K53)</f>
        <v>4395.4034000000001</v>
      </c>
      <c r="L54" s="106">
        <f t="shared" ref="L54" si="325">AVERAGE(L49:L53)</f>
        <v>4343.3281999999999</v>
      </c>
      <c r="M54" s="106">
        <f t="shared" ref="M54" si="326">AVERAGE(M49:M53)</f>
        <v>4487.7533999999996</v>
      </c>
      <c r="N54" s="209">
        <f>AVERAGE(N49:N53)</f>
        <v>47197.885399999992</v>
      </c>
      <c r="O54" s="105" t="s">
        <v>100</v>
      </c>
      <c r="P54" s="106">
        <v>7405.4610000000002</v>
      </c>
      <c r="Q54" s="106">
        <v>6385.9967999999999</v>
      </c>
      <c r="R54" s="106">
        <v>6944.7429999999995</v>
      </c>
      <c r="S54" s="106">
        <v>6200.1638000000003</v>
      </c>
      <c r="T54" s="106">
        <v>5894.6679999999997</v>
      </c>
      <c r="U54" s="106">
        <v>6030.2034000000003</v>
      </c>
      <c r="V54" s="106">
        <v>5732.7096000000001</v>
      </c>
      <c r="W54" s="106">
        <v>5847.3615999999993</v>
      </c>
      <c r="X54" s="106">
        <v>6369.8746000000001</v>
      </c>
      <c r="Y54" s="106">
        <v>6894.6833999999999</v>
      </c>
      <c r="Z54" s="106">
        <v>6877.4423999999999</v>
      </c>
      <c r="AA54" s="106">
        <v>7136.8888000000006</v>
      </c>
      <c r="AB54" s="106">
        <v>77720.196399999986</v>
      </c>
      <c r="AC54" s="105" t="s">
        <v>100</v>
      </c>
      <c r="AD54" s="106">
        <f>AVERAGE(AD49:AD53)</f>
        <v>325.60617904829661</v>
      </c>
      <c r="AE54" s="106">
        <f t="shared" ref="AE54" si="327">AVERAGE(AE49:AE53)</f>
        <v>325.67886891368187</v>
      </c>
      <c r="AF54" s="106">
        <f t="shared" ref="AF54" si="328">AVERAGE(AF49:AF53)</f>
        <v>326.10148748132968</v>
      </c>
      <c r="AG54" s="106">
        <f>AVERAGE(AG49:AG53)</f>
        <v>325.57052880237688</v>
      </c>
      <c r="AH54" s="106">
        <f t="shared" ref="AH54" si="329">AVERAGE(AH49:AH53)</f>
        <v>325.51046535894983</v>
      </c>
      <c r="AI54" s="106">
        <f t="shared" ref="AI54" si="330">AVERAGE(AI49:AI53)</f>
        <v>323.6845708210675</v>
      </c>
      <c r="AJ54" s="106">
        <f t="shared" ref="AJ54" si="331">AVERAGE(AJ49:AJ53)</f>
        <v>320.22504983291026</v>
      </c>
      <c r="AK54" s="106">
        <f t="shared" ref="AK54" si="332">AVERAGE(AK49:AK53)</f>
        <v>318.89769778913626</v>
      </c>
      <c r="AL54" s="106">
        <f t="shared" ref="AL54" si="333">AVERAGE(AL49:AL53)</f>
        <v>319.20855550798967</v>
      </c>
      <c r="AM54" s="106">
        <f t="shared" ref="AM54" si="334">AVERAGE(AM49:AM53)</f>
        <v>321.65416555518811</v>
      </c>
      <c r="AN54" s="106">
        <f t="shared" ref="AN54" si="335">AVERAGE(AN49:AN53)</f>
        <v>322.56616405017155</v>
      </c>
      <c r="AO54" s="210">
        <f t="shared" ref="AO54" si="336">AVERAGE(AO49:AO53)</f>
        <v>324.33577840876512</v>
      </c>
      <c r="AP54" s="230"/>
      <c r="AQ54" s="235"/>
      <c r="AR54" s="235"/>
      <c r="AS54" s="235"/>
      <c r="AT54" s="235"/>
      <c r="AU54" s="235"/>
    </row>
    <row r="55" spans="1:47" s="215" customFormat="1" ht="31.5" customHeight="1">
      <c r="A55" s="263">
        <v>2026</v>
      </c>
      <c r="B55" s="120">
        <v>3864</v>
      </c>
      <c r="C55" s="120">
        <v>3495</v>
      </c>
      <c r="D55" s="120">
        <v>3259</v>
      </c>
      <c r="E55" s="120"/>
      <c r="F55" s="120"/>
      <c r="G55" s="120"/>
      <c r="H55" s="120"/>
      <c r="I55" s="120"/>
      <c r="J55" s="120"/>
      <c r="K55" s="120"/>
      <c r="L55" s="120"/>
      <c r="M55" s="120"/>
      <c r="N55" s="120">
        <f>SUM(B55:M55)</f>
        <v>10618</v>
      </c>
      <c r="O55" s="263">
        <v>2026</v>
      </c>
      <c r="P55" s="120">
        <v>11421</v>
      </c>
      <c r="Q55" s="120">
        <v>10420</v>
      </c>
      <c r="R55" s="120">
        <v>9624</v>
      </c>
      <c r="S55" s="120"/>
      <c r="T55" s="120"/>
      <c r="U55" s="120"/>
      <c r="V55" s="120"/>
      <c r="W55" s="120"/>
      <c r="X55" s="120"/>
      <c r="Y55" s="120"/>
      <c r="Z55" s="120"/>
      <c r="AA55" s="120"/>
      <c r="AB55" s="120">
        <f>SUM(P55:AA55)</f>
        <v>31465</v>
      </c>
      <c r="AC55" s="263">
        <v>2026</v>
      </c>
      <c r="AD55" s="120">
        <f t="shared" ref="AD55" si="337">IF(OR(B55=""),"",((B55/P55)*1000))</f>
        <v>338.32413974257946</v>
      </c>
      <c r="AE55" s="120">
        <f t="shared" ref="AE55" si="338">IF(OR(C55=""),"",((C55/Q55)*1000))</f>
        <v>335.41266794625716</v>
      </c>
      <c r="AF55" s="120">
        <f t="shared" ref="AF55" si="339">IF(OR(D55=""),"",((D55/R55)*1000))</f>
        <v>338.63258520365753</v>
      </c>
      <c r="AG55" s="120" t="str">
        <f t="shared" ref="AG55" si="340">IF(OR(E55=""),"",((E55/S55)*1000))</f>
        <v/>
      </c>
      <c r="AH55" s="120" t="str">
        <f t="shared" ref="AH55" si="341">IF(OR(F55=""),"",((F55/T55)*1000))</f>
        <v/>
      </c>
      <c r="AI55" s="120" t="str">
        <f t="shared" ref="AI55" si="342">IF(OR(G55=""),"",((G55/U55)*1000))</f>
        <v/>
      </c>
      <c r="AJ55" s="120" t="str">
        <f t="shared" ref="AJ55" si="343">IF(OR(H55=""),"",((H55/V55)*1000))</f>
        <v/>
      </c>
      <c r="AK55" s="120" t="str">
        <f t="shared" ref="AK55" si="344">IF(OR(I55=""),"",((I55/W55)*1000))</f>
        <v/>
      </c>
      <c r="AL55" s="120" t="str">
        <f t="shared" ref="AL55" si="345">IF(OR(J55=""),"",((J55/X55)*1000))</f>
        <v/>
      </c>
      <c r="AM55" s="120" t="str">
        <f t="shared" ref="AM55" si="346">IF(OR(K55=""),"",((K55/Y55)*1000))</f>
        <v/>
      </c>
      <c r="AN55" s="120" t="str">
        <f t="shared" ref="AN55" si="347">IF(OR(L55=""),"",((L55/Z55)*1000))</f>
        <v/>
      </c>
      <c r="AO55" s="264" t="str">
        <f t="shared" ref="AO55" si="348">IF(OR(M55=""),"",((M55/AA55)*1000))</f>
        <v/>
      </c>
      <c r="AP55" s="214"/>
      <c r="AQ55" s="214"/>
      <c r="AR55" s="214"/>
      <c r="AS55" s="214"/>
    </row>
    <row r="56" spans="1:47" s="221" customFormat="1" ht="24" customHeight="1">
      <c r="A56" s="108" t="s">
        <v>98</v>
      </c>
      <c r="B56" s="109">
        <f>IF(OR(B55=""),"",((B55-B53)/B53))</f>
        <v>-0.1625487646293888</v>
      </c>
      <c r="C56" s="109">
        <f t="shared" ref="C56" si="349">IF(OR(C55=""),"",((C55-C53)/C53))</f>
        <v>7.9369981470043233E-2</v>
      </c>
      <c r="D56" s="109">
        <f t="shared" ref="D56" si="350">IF(OR(D55=""),"",((D55-D53)/D53))</f>
        <v>-6.9388920616790403E-2</v>
      </c>
      <c r="E56" s="109" t="str">
        <f t="shared" ref="E56" si="351">IF(OR(E55=""),"",((E55-E53)/E53))</f>
        <v/>
      </c>
      <c r="F56" s="109" t="str">
        <f t="shared" ref="F56" si="352">IF(OR(F55=""),"",((F55-F53)/F53))</f>
        <v/>
      </c>
      <c r="G56" s="109" t="str">
        <f t="shared" ref="G56" si="353">IF(OR(G55=""),"",((G55-G53)/G53))</f>
        <v/>
      </c>
      <c r="H56" s="109" t="str">
        <f t="shared" ref="H56" si="354">IF(OR(H55=""),"",((H55-H53)/H53))</f>
        <v/>
      </c>
      <c r="I56" s="109" t="str">
        <f t="shared" ref="I56" si="355">IF(OR(I55=""),"",((I55-I53)/I53))</f>
        <v/>
      </c>
      <c r="J56" s="109" t="str">
        <f t="shared" ref="J56" si="356">IF(OR(J55=""),"",((J55-J53)/J53))</f>
        <v/>
      </c>
      <c r="K56" s="109" t="str">
        <f t="shared" ref="K56" si="357">IF(OR(K55=""),"",((K55-K53)/K53))</f>
        <v/>
      </c>
      <c r="L56" s="109" t="str">
        <f t="shared" ref="L56" si="358">IF(OR(L55=""),"",((L55-L53)/L53))</f>
        <v/>
      </c>
      <c r="M56" s="109" t="str">
        <f t="shared" ref="M56" si="359">IF(OR(M55=""),"",((M55-M53)/M53))</f>
        <v/>
      </c>
      <c r="N56" s="216"/>
      <c r="O56" s="108" t="s">
        <v>98</v>
      </c>
      <c r="P56" s="109">
        <f>IF(OR(P55=""),"",((P55-P53)/P53))</f>
        <v>-0.19074612059803017</v>
      </c>
      <c r="Q56" s="109">
        <f t="shared" ref="Q56" si="360">IF(OR(Q55=""),"",((Q55-Q53)/Q53))</f>
        <v>5.4869406762502529E-2</v>
      </c>
      <c r="R56" s="109">
        <f t="shared" ref="R56" si="361">IF(OR(R55=""),"",((R55-R53)/R53))</f>
        <v>-8.7686036591146085E-2</v>
      </c>
      <c r="S56" s="109" t="str">
        <f t="shared" ref="S56" si="362">IF(OR(S55=""),"",((S55-S53)/S53))</f>
        <v/>
      </c>
      <c r="T56" s="109" t="str">
        <f t="shared" ref="T56" si="363">IF(OR(T55=""),"",((T55-T53)/T53))</f>
        <v/>
      </c>
      <c r="U56" s="109" t="str">
        <f t="shared" ref="U56" si="364">IF(OR(U55=""),"",((U55-U53)/U53))</f>
        <v/>
      </c>
      <c r="V56" s="109" t="str">
        <f t="shared" ref="V56" si="365">IF(OR(V55=""),"",((V55-V53)/V53))</f>
        <v/>
      </c>
      <c r="W56" s="109" t="str">
        <f t="shared" ref="W56" si="366">IF(OR(W55=""),"",((W55-W53)/W53))</f>
        <v/>
      </c>
      <c r="X56" s="109" t="str">
        <f t="shared" ref="X56" si="367">IF(OR(X55=""),"",((X55-X53)/X53))</f>
        <v/>
      </c>
      <c r="Y56" s="109" t="str">
        <f t="shared" ref="Y56" si="368">IF(OR(Y55=""),"",((Y55-Y53)/Y53))</f>
        <v/>
      </c>
      <c r="Z56" s="109" t="str">
        <f t="shared" ref="Z56" si="369">IF(OR(Z55=""),"",((Z55-Z53)/Z53))</f>
        <v/>
      </c>
      <c r="AA56" s="109" t="str">
        <f t="shared" ref="AA56" si="370">IF(OR(AA55=""),"",((AA55-AA53)/AA53))</f>
        <v/>
      </c>
      <c r="AB56" s="217"/>
      <c r="AC56" s="108" t="s">
        <v>98</v>
      </c>
      <c r="AD56" s="109">
        <f>IF(OR(AD55=""),"",((AD55-AD53)/AD53))</f>
        <v>3.4843646334422065E-2</v>
      </c>
      <c r="AE56" s="109">
        <f t="shared" ref="AE56" si="371">IF(OR(AE55=""),"",((AE55-AE53)/AE53))</f>
        <v>2.3226168614307541E-2</v>
      </c>
      <c r="AF56" s="109">
        <f t="shared" ref="AF56" si="372">IF(OR(AF55=""),"",((AF55-AF53)/AF53))</f>
        <v>2.0055722819355595E-2</v>
      </c>
      <c r="AG56" s="109" t="str">
        <f t="shared" ref="AG56" si="373">IF(OR(AG55=""),"",((AG55-AG53)/AG53))</f>
        <v/>
      </c>
      <c r="AH56" s="109" t="str">
        <f t="shared" ref="AH56" si="374">IF(OR(AH55=""),"",((AH55-AH53)/AH53))</f>
        <v/>
      </c>
      <c r="AI56" s="109" t="str">
        <f t="shared" ref="AI56" si="375">IF(OR(AI55=""),"",((AI55-AI53)/AI53))</f>
        <v/>
      </c>
      <c r="AJ56" s="109" t="str">
        <f t="shared" ref="AJ56" si="376">IF(OR(AJ55=""),"",((AJ55-AJ53)/AJ53))</f>
        <v/>
      </c>
      <c r="AK56" s="109" t="str">
        <f t="shared" ref="AK56" si="377">IF(OR(AK55=""),"",((AK55-AK53)/AK53))</f>
        <v/>
      </c>
      <c r="AL56" s="109" t="str">
        <f t="shared" ref="AL56" si="378">IF(OR(AL55=""),"",((AL55-AL53)/AL53))</f>
        <v/>
      </c>
      <c r="AM56" s="109" t="str">
        <f t="shared" ref="AM56" si="379">IF(OR(AM55=""),"",((AM55-AM53)/AM53))</f>
        <v/>
      </c>
      <c r="AN56" s="109" t="str">
        <f t="shared" ref="AN56" si="380">IF(OR(AN55=""),"",((AN55-AN53)/AN53))</f>
        <v/>
      </c>
      <c r="AO56" s="218" t="str">
        <f t="shared" ref="AO56" si="381">IF(OR(AO55=""),"",((AO55-AO53)/AO53))</f>
        <v/>
      </c>
      <c r="AP56" s="219"/>
      <c r="AQ56" s="220"/>
      <c r="AR56" s="220"/>
      <c r="AS56" s="220"/>
      <c r="AT56" s="220"/>
      <c r="AU56" s="220"/>
    </row>
    <row r="57" spans="1:47" s="221" customFormat="1" ht="25.5" customHeight="1">
      <c r="A57" s="108" t="s">
        <v>99</v>
      </c>
      <c r="B57" s="109">
        <f>IF(OR(B55=""),"",((B55-B54)/B54))</f>
        <v>-0.17990547689005895</v>
      </c>
      <c r="C57" s="109">
        <f>IF(OR(C55=""),"",((C55-C54)/C54))</f>
        <v>-0.12249101475992694</v>
      </c>
      <c r="D57" s="109">
        <f t="shared" ref="D57:M57" si="382">IF(OR(D55=""),"",((D55-D54)/D54))</f>
        <v>-0.2305107788699535</v>
      </c>
      <c r="E57" s="109" t="str">
        <f t="shared" si="382"/>
        <v/>
      </c>
      <c r="F57" s="109" t="str">
        <f t="shared" si="382"/>
        <v/>
      </c>
      <c r="G57" s="109" t="str">
        <f t="shared" si="382"/>
        <v/>
      </c>
      <c r="H57" s="109" t="str">
        <f t="shared" si="382"/>
        <v/>
      </c>
      <c r="I57" s="109" t="str">
        <f t="shared" si="382"/>
        <v/>
      </c>
      <c r="J57" s="109" t="str">
        <f t="shared" si="382"/>
        <v/>
      </c>
      <c r="K57" s="109" t="str">
        <f t="shared" si="382"/>
        <v/>
      </c>
      <c r="L57" s="109" t="str">
        <f t="shared" si="382"/>
        <v/>
      </c>
      <c r="M57" s="109" t="str">
        <f t="shared" si="382"/>
        <v/>
      </c>
      <c r="N57" s="216"/>
      <c r="O57" s="108" t="s">
        <v>99</v>
      </c>
      <c r="P57" s="109">
        <f>IF(OR(P55=""),"",((P55-P54)/P54))</f>
        <v>0.5422402467584394</v>
      </c>
      <c r="Q57" s="109">
        <f t="shared" ref="Q57:W57" si="383">IF(OR(Q55=""),"",((Q55-Q54)/Q54))</f>
        <v>0.63169514898598134</v>
      </c>
      <c r="R57" s="109">
        <f t="shared" si="383"/>
        <v>0.38579642184023233</v>
      </c>
      <c r="S57" s="109" t="str">
        <f t="shared" si="383"/>
        <v/>
      </c>
      <c r="T57" s="109" t="str">
        <f t="shared" si="383"/>
        <v/>
      </c>
      <c r="U57" s="109" t="str">
        <f t="shared" si="383"/>
        <v/>
      </c>
      <c r="V57" s="109" t="str">
        <f t="shared" si="383"/>
        <v/>
      </c>
      <c r="W57" s="109" t="str">
        <f t="shared" si="383"/>
        <v/>
      </c>
      <c r="X57" s="109" t="str">
        <f>IF(OR(X55=""),"",((X55-X54)/X54))</f>
        <v/>
      </c>
      <c r="Y57" s="109" t="str">
        <f t="shared" ref="Y57:AA57" si="384">IF(OR(Y55=""),"",((Y55-Y54)/Y54))</f>
        <v/>
      </c>
      <c r="Z57" s="109" t="str">
        <f t="shared" si="384"/>
        <v/>
      </c>
      <c r="AA57" s="109" t="str">
        <f t="shared" si="384"/>
        <v/>
      </c>
      <c r="AB57" s="217"/>
      <c r="AC57" s="108" t="s">
        <v>99</v>
      </c>
      <c r="AD57" s="109">
        <f>IF(OR(AD55=""),"",((AD55-AD54)/AD54))</f>
        <v>3.9059334596953141E-2</v>
      </c>
      <c r="AE57" s="109">
        <f t="shared" ref="AE57:AO57" si="385">IF(OR(AE55=""),"",((AE55-AE54)/AE54))</f>
        <v>2.9887720578995081E-2</v>
      </c>
      <c r="AF57" s="109">
        <f t="shared" si="385"/>
        <v>3.842698731340588E-2</v>
      </c>
      <c r="AG57" s="109" t="str">
        <f t="shared" si="385"/>
        <v/>
      </c>
      <c r="AH57" s="109" t="str">
        <f t="shared" si="385"/>
        <v/>
      </c>
      <c r="AI57" s="109" t="str">
        <f t="shared" si="385"/>
        <v/>
      </c>
      <c r="AJ57" s="109" t="str">
        <f t="shared" si="385"/>
        <v/>
      </c>
      <c r="AK57" s="109" t="str">
        <f t="shared" si="385"/>
        <v/>
      </c>
      <c r="AL57" s="109" t="str">
        <f>IF(OR(AL55=""),"",((AL55-AL54)/AL54))</f>
        <v/>
      </c>
      <c r="AM57" s="109" t="str">
        <f t="shared" si="385"/>
        <v/>
      </c>
      <c r="AN57" s="109" t="str">
        <f t="shared" si="385"/>
        <v/>
      </c>
      <c r="AO57" s="218" t="str">
        <f t="shared" si="385"/>
        <v/>
      </c>
      <c r="AP57" s="219"/>
      <c r="AQ57" s="220"/>
      <c r="AR57" s="220"/>
      <c r="AS57" s="220"/>
      <c r="AT57" s="220"/>
      <c r="AU57" s="220"/>
    </row>
    <row r="58" spans="1:47" ht="17.399999999999999" customHeight="1"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193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3"/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</row>
    <row r="59" spans="1:47" s="203" customFormat="1" ht="38.4">
      <c r="A59" s="222" t="s">
        <v>82</v>
      </c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223"/>
      <c r="P59" s="224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0"/>
      <c r="AD59" s="201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201"/>
      <c r="AP59" s="201"/>
      <c r="AQ59" s="202"/>
      <c r="AR59" s="202"/>
      <c r="AS59" s="202"/>
      <c r="AT59" s="202"/>
      <c r="AU59" s="202"/>
    </row>
    <row r="60" spans="1:47" s="223" customFormat="1" ht="21.6">
      <c r="A60" s="97" t="s">
        <v>148</v>
      </c>
      <c r="B60" s="198"/>
      <c r="C60" s="199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7" t="s">
        <v>143</v>
      </c>
      <c r="P60" s="198"/>
      <c r="Q60" s="199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7" t="s">
        <v>144</v>
      </c>
      <c r="AD60" s="200"/>
      <c r="AE60" s="200"/>
      <c r="AF60" s="200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25"/>
      <c r="AR60" s="225"/>
      <c r="AS60" s="225"/>
      <c r="AT60" s="225"/>
      <c r="AU60" s="225"/>
    </row>
    <row r="61" spans="1:47">
      <c r="A61" s="99" t="s">
        <v>64</v>
      </c>
      <c r="B61" s="100" t="s">
        <v>65</v>
      </c>
      <c r="C61" s="100" t="s">
        <v>66</v>
      </c>
      <c r="D61" s="100" t="s">
        <v>67</v>
      </c>
      <c r="E61" s="100" t="s">
        <v>68</v>
      </c>
      <c r="F61" s="100" t="s">
        <v>69</v>
      </c>
      <c r="G61" s="100" t="s">
        <v>70</v>
      </c>
      <c r="H61" s="100" t="s">
        <v>71</v>
      </c>
      <c r="I61" s="100" t="s">
        <v>72</v>
      </c>
      <c r="J61" s="100" t="s">
        <v>73</v>
      </c>
      <c r="K61" s="100" t="s">
        <v>74</v>
      </c>
      <c r="L61" s="100" t="s">
        <v>75</v>
      </c>
      <c r="M61" s="100" t="s">
        <v>76</v>
      </c>
      <c r="N61" s="204" t="s">
        <v>77</v>
      </c>
      <c r="O61" s="99" t="s">
        <v>64</v>
      </c>
      <c r="P61" s="100" t="s">
        <v>65</v>
      </c>
      <c r="Q61" s="100" t="s">
        <v>66</v>
      </c>
      <c r="R61" s="100" t="s">
        <v>67</v>
      </c>
      <c r="S61" s="100" t="s">
        <v>68</v>
      </c>
      <c r="T61" s="100" t="s">
        <v>69</v>
      </c>
      <c r="U61" s="100" t="s">
        <v>70</v>
      </c>
      <c r="V61" s="100" t="s">
        <v>71</v>
      </c>
      <c r="W61" s="100" t="s">
        <v>72</v>
      </c>
      <c r="X61" s="100" t="s">
        <v>73</v>
      </c>
      <c r="Y61" s="100" t="s">
        <v>74</v>
      </c>
      <c r="Z61" s="100" t="s">
        <v>75</v>
      </c>
      <c r="AA61" s="100" t="s">
        <v>76</v>
      </c>
      <c r="AB61" s="100" t="s">
        <v>77</v>
      </c>
      <c r="AC61" s="99" t="s">
        <v>64</v>
      </c>
      <c r="AD61" s="100" t="s">
        <v>65</v>
      </c>
      <c r="AE61" s="100" t="s">
        <v>66</v>
      </c>
      <c r="AF61" s="100" t="s">
        <v>67</v>
      </c>
      <c r="AG61" s="100" t="s">
        <v>68</v>
      </c>
      <c r="AH61" s="100" t="s">
        <v>69</v>
      </c>
      <c r="AI61" s="100" t="s">
        <v>70</v>
      </c>
      <c r="AJ61" s="100" t="s">
        <v>71</v>
      </c>
      <c r="AK61" s="100" t="s">
        <v>72</v>
      </c>
      <c r="AL61" s="100" t="s">
        <v>73</v>
      </c>
      <c r="AM61" s="100" t="s">
        <v>74</v>
      </c>
      <c r="AN61" s="100" t="s">
        <v>75</v>
      </c>
      <c r="AO61" s="205" t="s">
        <v>76</v>
      </c>
      <c r="AP61" s="194"/>
    </row>
    <row r="62" spans="1:47">
      <c r="A62" s="254">
        <v>2020</v>
      </c>
      <c r="B62" s="116">
        <v>3038.3180000000002</v>
      </c>
      <c r="C62" s="116">
        <v>2586.0459999999998</v>
      </c>
      <c r="D62" s="116">
        <v>2700.453</v>
      </c>
      <c r="E62" s="116">
        <v>2854.096</v>
      </c>
      <c r="F62" s="116">
        <v>2417.8679999999999</v>
      </c>
      <c r="G62" s="116">
        <v>2875.6330000000003</v>
      </c>
      <c r="H62" s="116">
        <v>2797.4740000000002</v>
      </c>
      <c r="I62" s="116">
        <v>2663.2570000000001</v>
      </c>
      <c r="J62" s="116">
        <v>2823.79</v>
      </c>
      <c r="K62" s="116">
        <v>2963.5019999999995</v>
      </c>
      <c r="L62" s="116">
        <v>2575.4520000000002</v>
      </c>
      <c r="M62" s="116">
        <v>3119.9600000000005</v>
      </c>
      <c r="N62" s="255">
        <v>33415.849000000002</v>
      </c>
      <c r="O62" s="254">
        <v>2020</v>
      </c>
      <c r="P62" s="116">
        <v>7226</v>
      </c>
      <c r="Q62" s="116">
        <v>6116</v>
      </c>
      <c r="R62" s="116">
        <v>6340</v>
      </c>
      <c r="S62" s="116">
        <v>6668.0000000000018</v>
      </c>
      <c r="T62" s="116">
        <v>5758.9999999999982</v>
      </c>
      <c r="U62" s="116">
        <v>6770</v>
      </c>
      <c r="V62" s="116">
        <v>6690</v>
      </c>
      <c r="W62" s="116">
        <v>6389</v>
      </c>
      <c r="X62" s="116">
        <v>6741.9999999999991</v>
      </c>
      <c r="Y62" s="116">
        <v>7059</v>
      </c>
      <c r="Z62" s="116">
        <v>6071</v>
      </c>
      <c r="AA62" s="116">
        <v>7350.9999999999991</v>
      </c>
      <c r="AB62" s="116">
        <v>79181</v>
      </c>
      <c r="AC62" s="254">
        <v>2020</v>
      </c>
      <c r="AD62" s="116">
        <f>IF(OR(B62=""),"",((B62/P62)*1000))</f>
        <v>420.47024633268751</v>
      </c>
      <c r="AE62" s="116">
        <f t="shared" ref="AE62:AE66" si="386">IF(OR(C62=""),"",((C62/Q62)*1000))</f>
        <v>422.8328973185088</v>
      </c>
      <c r="AF62" s="116">
        <f t="shared" ref="AF62:AF66" si="387">IF(OR(D62=""),"",((D62/R62)*1000))</f>
        <v>425.93895899053632</v>
      </c>
      <c r="AG62" s="116">
        <f>IF(OR(E62=""),"",((E62/S62)*1000))</f>
        <v>428.02879424115167</v>
      </c>
      <c r="AH62" s="116">
        <f t="shared" ref="AH62:AH66" si="388">IF(OR(F62=""),"",((F62/T62)*1000))</f>
        <v>419.84163917346774</v>
      </c>
      <c r="AI62" s="116">
        <f t="shared" ref="AI62:AI66" si="389">IF(OR(G62=""),"",((G62/U62)*1000))</f>
        <v>424.76115214180209</v>
      </c>
      <c r="AJ62" s="116">
        <f t="shared" ref="AJ62:AJ66" si="390">IF(OR(H62=""),"",((H62/V62)*1000))</f>
        <v>418.15754857997013</v>
      </c>
      <c r="AK62" s="116">
        <f t="shared" ref="AK62:AK66" si="391">IF(OR(I62=""),"",((I62/W62)*1000))</f>
        <v>416.85036781969012</v>
      </c>
      <c r="AL62" s="116">
        <f t="shared" ref="AL62:AL66" si="392">IF(OR(J62=""),"",((J62/X62)*1000))</f>
        <v>418.83565707505193</v>
      </c>
      <c r="AM62" s="116">
        <f t="shared" ref="AM62:AM66" si="393">IF(OR(K62=""),"",((K62/Y62)*1000))</f>
        <v>419.81895452613679</v>
      </c>
      <c r="AN62" s="116">
        <f t="shared" ref="AN62:AN66" si="394">IF(OR(L62=""),"",((L62/Z62)*1000))</f>
        <v>424.22203920276729</v>
      </c>
      <c r="AO62" s="256">
        <f t="shared" ref="AO62:AO66" si="395">IF(OR(M62=""),"",((M62/AA62)*1000))</f>
        <v>424.42660862467699</v>
      </c>
      <c r="AP62" s="194"/>
    </row>
    <row r="63" spans="1:47">
      <c r="A63" s="257">
        <v>2021</v>
      </c>
      <c r="B63" s="117">
        <v>2675.902</v>
      </c>
      <c r="C63" s="117">
        <v>2619.018</v>
      </c>
      <c r="D63" s="117">
        <v>2970.1289999999999</v>
      </c>
      <c r="E63" s="117">
        <v>2849.029</v>
      </c>
      <c r="F63" s="117">
        <v>2724.7190000000001</v>
      </c>
      <c r="G63" s="117">
        <v>2990.4639999999999</v>
      </c>
      <c r="H63" s="117">
        <v>2763.7139999999999</v>
      </c>
      <c r="I63" s="117">
        <v>3012.808</v>
      </c>
      <c r="J63" s="117">
        <v>2880.2220000000002</v>
      </c>
      <c r="K63" s="117">
        <v>2787.9720000000002</v>
      </c>
      <c r="L63" s="117">
        <v>3069.8910000000001</v>
      </c>
      <c r="M63" s="117">
        <v>2997.33</v>
      </c>
      <c r="N63" s="258">
        <v>34341.198000000004</v>
      </c>
      <c r="O63" s="257">
        <v>2021</v>
      </c>
      <c r="P63" s="117">
        <v>6268</v>
      </c>
      <c r="Q63" s="117">
        <v>6163</v>
      </c>
      <c r="R63" s="117">
        <v>6959</v>
      </c>
      <c r="S63" s="117">
        <v>6701</v>
      </c>
      <c r="T63" s="117">
        <v>6404</v>
      </c>
      <c r="U63" s="117">
        <v>7079</v>
      </c>
      <c r="V63" s="117">
        <v>6579</v>
      </c>
      <c r="W63" s="117">
        <v>7181</v>
      </c>
      <c r="X63" s="117">
        <v>6927</v>
      </c>
      <c r="Y63" s="117">
        <v>6645</v>
      </c>
      <c r="Z63" s="117">
        <v>7317</v>
      </c>
      <c r="AA63" s="117">
        <v>7150</v>
      </c>
      <c r="AB63" s="117">
        <v>81373</v>
      </c>
      <c r="AC63" s="257">
        <v>2021</v>
      </c>
      <c r="AD63" s="117">
        <f t="shared" ref="AD63:AD66" si="396">IF(OR(B63=""),"",((B63/P63)*1000))</f>
        <v>426.91480536056162</v>
      </c>
      <c r="AE63" s="117">
        <f t="shared" si="386"/>
        <v>424.95829952944996</v>
      </c>
      <c r="AF63" s="117">
        <f t="shared" si="387"/>
        <v>426.80399482684294</v>
      </c>
      <c r="AG63" s="117">
        <f t="shared" ref="AG63:AG66" si="397">IF(OR(E63=""),"",((E63/S63)*1000))</f>
        <v>425.16475152962249</v>
      </c>
      <c r="AH63" s="117">
        <f t="shared" si="388"/>
        <v>425.47142410993126</v>
      </c>
      <c r="AI63" s="117">
        <f t="shared" si="389"/>
        <v>422.44158779488629</v>
      </c>
      <c r="AJ63" s="117">
        <f t="shared" si="390"/>
        <v>420.08116735066119</v>
      </c>
      <c r="AK63" s="117">
        <f t="shared" si="391"/>
        <v>419.55270853641554</v>
      </c>
      <c r="AL63" s="117">
        <f t="shared" si="392"/>
        <v>415.79644867908189</v>
      </c>
      <c r="AM63" s="117">
        <f t="shared" si="393"/>
        <v>419.55936794582391</v>
      </c>
      <c r="AN63" s="117">
        <f t="shared" si="394"/>
        <v>419.55596555965565</v>
      </c>
      <c r="AO63" s="259">
        <f t="shared" si="395"/>
        <v>419.206993006993</v>
      </c>
      <c r="AP63" s="194"/>
    </row>
    <row r="64" spans="1:47">
      <c r="A64" s="254">
        <v>2022</v>
      </c>
      <c r="B64" s="116">
        <v>2734.0079999999998</v>
      </c>
      <c r="C64" s="116">
        <v>2585.7910000000002</v>
      </c>
      <c r="D64" s="116">
        <v>3073.25</v>
      </c>
      <c r="E64" s="116">
        <v>2802.1439999999998</v>
      </c>
      <c r="F64" s="116">
        <v>3014.2370000000001</v>
      </c>
      <c r="G64" s="116">
        <v>2969.95</v>
      </c>
      <c r="H64" s="116">
        <v>2781.7660000000001</v>
      </c>
      <c r="I64" s="116">
        <v>2917.72</v>
      </c>
      <c r="J64" s="116">
        <v>2884.26</v>
      </c>
      <c r="K64" s="116">
        <v>2691.2640000000001</v>
      </c>
      <c r="L64" s="116">
        <v>2999.7570000000001</v>
      </c>
      <c r="M64" s="116">
        <v>3056.9740000000002</v>
      </c>
      <c r="N64" s="255">
        <v>34511.121000000006</v>
      </c>
      <c r="O64" s="254">
        <v>2022</v>
      </c>
      <c r="P64" s="116">
        <v>6486</v>
      </c>
      <c r="Q64" s="116">
        <v>6099</v>
      </c>
      <c r="R64" s="116">
        <v>7290</v>
      </c>
      <c r="S64" s="116">
        <v>6650</v>
      </c>
      <c r="T64" s="116">
        <v>7241</v>
      </c>
      <c r="U64" s="116">
        <v>7179</v>
      </c>
      <c r="V64" s="116">
        <v>6737</v>
      </c>
      <c r="W64" s="116">
        <v>7118</v>
      </c>
      <c r="X64" s="116">
        <v>7026</v>
      </c>
      <c r="Y64" s="116">
        <v>6522</v>
      </c>
      <c r="Z64" s="116">
        <v>7224</v>
      </c>
      <c r="AA64" s="116">
        <v>7371</v>
      </c>
      <c r="AB64" s="116">
        <v>82943</v>
      </c>
      <c r="AC64" s="254">
        <v>2022</v>
      </c>
      <c r="AD64" s="116">
        <f t="shared" si="396"/>
        <v>421.52451433857533</v>
      </c>
      <c r="AE64" s="116">
        <f t="shared" si="386"/>
        <v>423.96966715855064</v>
      </c>
      <c r="AF64" s="116">
        <f t="shared" si="387"/>
        <v>421.57064471879283</v>
      </c>
      <c r="AG64" s="116">
        <f t="shared" si="397"/>
        <v>421.37503759398493</v>
      </c>
      <c r="AH64" s="116">
        <f t="shared" si="388"/>
        <v>416.27358099709988</v>
      </c>
      <c r="AI64" s="116">
        <f t="shared" si="389"/>
        <v>413.69967962111713</v>
      </c>
      <c r="AJ64" s="116">
        <f t="shared" si="390"/>
        <v>412.90871307703725</v>
      </c>
      <c r="AK64" s="116">
        <f t="shared" si="391"/>
        <v>409.90727732509129</v>
      </c>
      <c r="AL64" s="116">
        <f t="shared" si="392"/>
        <v>410.51238257899234</v>
      </c>
      <c r="AM64" s="116">
        <f t="shared" si="393"/>
        <v>412.64397424103038</v>
      </c>
      <c r="AN64" s="116">
        <f t="shared" si="394"/>
        <v>415.24875415282389</v>
      </c>
      <c r="AO64" s="256">
        <f t="shared" si="395"/>
        <v>414.72988739655409</v>
      </c>
      <c r="AP64" s="194"/>
    </row>
    <row r="65" spans="1:47" s="240" customFormat="1">
      <c r="A65" s="257">
        <v>2023</v>
      </c>
      <c r="B65" s="117">
        <v>2887.3440000000001</v>
      </c>
      <c r="C65" s="117">
        <v>2491.2939999999999</v>
      </c>
      <c r="D65" s="117">
        <v>2904.3040000000001</v>
      </c>
      <c r="E65" s="117">
        <v>2390.7629999999999</v>
      </c>
      <c r="F65" s="117">
        <v>2554.3629999999998</v>
      </c>
      <c r="G65" s="117">
        <v>2741.8980000000001</v>
      </c>
      <c r="H65" s="117">
        <v>2332.7280000000001</v>
      </c>
      <c r="I65" s="117">
        <v>2616.768</v>
      </c>
      <c r="J65" s="117">
        <v>2375.4319999999998</v>
      </c>
      <c r="K65" s="117">
        <v>2504.3919999999998</v>
      </c>
      <c r="L65" s="117">
        <v>2596.5140000000001</v>
      </c>
      <c r="M65" s="117">
        <v>2646.8139999999999</v>
      </c>
      <c r="N65" s="258">
        <v>31042.613999999994</v>
      </c>
      <c r="O65" s="257">
        <v>2023</v>
      </c>
      <c r="P65" s="117">
        <v>7000</v>
      </c>
      <c r="Q65" s="117">
        <v>5943</v>
      </c>
      <c r="R65" s="117">
        <v>6895</v>
      </c>
      <c r="S65" s="117">
        <v>5704</v>
      </c>
      <c r="T65" s="117">
        <v>6078</v>
      </c>
      <c r="U65" s="117">
        <v>6571</v>
      </c>
      <c r="V65" s="117">
        <v>5601</v>
      </c>
      <c r="W65" s="117">
        <v>6247</v>
      </c>
      <c r="X65" s="117">
        <v>5803</v>
      </c>
      <c r="Y65" s="117">
        <v>6000</v>
      </c>
      <c r="Z65" s="117">
        <v>6220</v>
      </c>
      <c r="AA65" s="117">
        <v>6294</v>
      </c>
      <c r="AB65" s="117">
        <v>74356</v>
      </c>
      <c r="AC65" s="257">
        <v>2023</v>
      </c>
      <c r="AD65" s="117">
        <f t="shared" si="396"/>
        <v>412.47771428571428</v>
      </c>
      <c r="AE65" s="117">
        <f t="shared" si="386"/>
        <v>419.19804812384314</v>
      </c>
      <c r="AF65" s="117">
        <f t="shared" si="387"/>
        <v>421.21885424220449</v>
      </c>
      <c r="AG65" s="117">
        <f t="shared" si="397"/>
        <v>419.13797335203361</v>
      </c>
      <c r="AH65" s="117">
        <f t="shared" si="388"/>
        <v>420.26373807173411</v>
      </c>
      <c r="AI65" s="117">
        <f t="shared" si="389"/>
        <v>417.27256125399487</v>
      </c>
      <c r="AJ65" s="117">
        <f t="shared" si="390"/>
        <v>416.48419925013394</v>
      </c>
      <c r="AK65" s="117">
        <f t="shared" si="391"/>
        <v>418.88394429326075</v>
      </c>
      <c r="AL65" s="117">
        <f t="shared" si="392"/>
        <v>409.34551094261582</v>
      </c>
      <c r="AM65" s="117">
        <f t="shared" si="393"/>
        <v>417.39866666666666</v>
      </c>
      <c r="AN65" s="117">
        <f t="shared" si="394"/>
        <v>417.44598070739551</v>
      </c>
      <c r="AO65" s="259">
        <f t="shared" si="395"/>
        <v>420.52971083571657</v>
      </c>
      <c r="AP65" s="219"/>
      <c r="AQ65" s="239"/>
      <c r="AR65" s="239"/>
      <c r="AS65" s="239"/>
      <c r="AT65" s="239"/>
      <c r="AU65" s="239"/>
    </row>
    <row r="66" spans="1:47" s="234" customFormat="1">
      <c r="A66" s="260">
        <v>2024</v>
      </c>
      <c r="B66" s="118">
        <v>2785.7910000000002</v>
      </c>
      <c r="C66" s="118">
        <v>2448.5549999999998</v>
      </c>
      <c r="D66" s="118">
        <v>2617.6469999999999</v>
      </c>
      <c r="E66" s="118">
        <v>2474.9279999999999</v>
      </c>
      <c r="F66" s="118">
        <v>2554.5219999999999</v>
      </c>
      <c r="G66" s="118">
        <v>2025.742</v>
      </c>
      <c r="H66" s="118">
        <v>2083.9879999999998</v>
      </c>
      <c r="I66" s="118">
        <v>2117.3780000000002</v>
      </c>
      <c r="J66" s="118">
        <v>2087.3310000000001</v>
      </c>
      <c r="K66" s="118">
        <v>2351.7719999999999</v>
      </c>
      <c r="L66" s="118">
        <v>2090.4090000000001</v>
      </c>
      <c r="M66" s="118">
        <v>2398.8209999999999</v>
      </c>
      <c r="N66" s="261">
        <v>28036.883999999998</v>
      </c>
      <c r="O66" s="260">
        <v>2024</v>
      </c>
      <c r="P66" s="118">
        <v>6615</v>
      </c>
      <c r="Q66" s="118">
        <v>5803</v>
      </c>
      <c r="R66" s="118">
        <v>6156</v>
      </c>
      <c r="S66" s="118">
        <v>5865</v>
      </c>
      <c r="T66" s="118">
        <v>6093</v>
      </c>
      <c r="U66" s="118">
        <v>4923</v>
      </c>
      <c r="V66" s="118">
        <v>5131</v>
      </c>
      <c r="W66" s="118">
        <v>5271</v>
      </c>
      <c r="X66" s="118">
        <v>5206</v>
      </c>
      <c r="Y66" s="118">
        <v>5848</v>
      </c>
      <c r="Z66" s="118">
        <v>5198</v>
      </c>
      <c r="AA66" s="118">
        <v>5925</v>
      </c>
      <c r="AB66" s="118">
        <v>68034</v>
      </c>
      <c r="AC66" s="260">
        <v>2024</v>
      </c>
      <c r="AD66" s="118">
        <f t="shared" si="396"/>
        <v>421.13242630385491</v>
      </c>
      <c r="AE66" s="118">
        <f t="shared" si="386"/>
        <v>421.94640703084605</v>
      </c>
      <c r="AF66" s="118">
        <f t="shared" si="387"/>
        <v>425.21881091617928</v>
      </c>
      <c r="AG66" s="118">
        <f t="shared" si="397"/>
        <v>421.98260869565212</v>
      </c>
      <c r="AH66" s="118">
        <f t="shared" si="388"/>
        <v>419.25521089775151</v>
      </c>
      <c r="AI66" s="118">
        <f t="shared" si="389"/>
        <v>411.48527320739385</v>
      </c>
      <c r="AJ66" s="118">
        <f t="shared" si="390"/>
        <v>406.15630481387637</v>
      </c>
      <c r="AK66" s="118">
        <f t="shared" si="391"/>
        <v>401.70328210965664</v>
      </c>
      <c r="AL66" s="118">
        <f t="shared" si="392"/>
        <v>400.94717633499812</v>
      </c>
      <c r="AM66" s="118">
        <f t="shared" si="393"/>
        <v>402.14979480164158</v>
      </c>
      <c r="AN66" s="118">
        <f t="shared" si="394"/>
        <v>402.15640631011928</v>
      </c>
      <c r="AO66" s="262">
        <f t="shared" si="395"/>
        <v>404.86430379746832</v>
      </c>
      <c r="AP66" s="227"/>
      <c r="AQ66" s="233"/>
      <c r="AR66" s="233"/>
      <c r="AS66" s="233"/>
      <c r="AT66" s="233"/>
      <c r="AU66" s="233"/>
    </row>
    <row r="67" spans="1:47" s="234" customFormat="1">
      <c r="A67" s="288">
        <v>2025</v>
      </c>
      <c r="B67" s="289">
        <v>2386</v>
      </c>
      <c r="C67" s="289">
        <v>1872</v>
      </c>
      <c r="D67" s="289">
        <v>1982</v>
      </c>
      <c r="E67" s="289">
        <v>1957</v>
      </c>
      <c r="F67" s="289">
        <v>1989</v>
      </c>
      <c r="G67" s="289">
        <v>2133</v>
      </c>
      <c r="H67" s="289">
        <v>2142</v>
      </c>
      <c r="I67" s="289">
        <v>1959</v>
      </c>
      <c r="J67" s="289">
        <v>2041</v>
      </c>
      <c r="K67" s="289">
        <v>2161</v>
      </c>
      <c r="L67" s="289">
        <v>1914</v>
      </c>
      <c r="M67" s="289">
        <v>2145.7379999999998</v>
      </c>
      <c r="N67" s="290">
        <v>24681.738000000001</v>
      </c>
      <c r="O67" s="288">
        <v>2025</v>
      </c>
      <c r="P67" s="289">
        <v>5823</v>
      </c>
      <c r="Q67" s="289">
        <v>4498</v>
      </c>
      <c r="R67" s="289">
        <v>4755</v>
      </c>
      <c r="S67" s="289">
        <v>4670</v>
      </c>
      <c r="T67" s="289">
        <v>4811</v>
      </c>
      <c r="U67" s="289">
        <v>5174</v>
      </c>
      <c r="V67" s="289">
        <v>5296</v>
      </c>
      <c r="W67" s="289">
        <v>4786</v>
      </c>
      <c r="X67" s="289">
        <v>4985</v>
      </c>
      <c r="Y67" s="289">
        <v>5259</v>
      </c>
      <c r="Z67" s="289">
        <v>4626</v>
      </c>
      <c r="AA67" s="289">
        <v>5185</v>
      </c>
      <c r="AB67" s="289">
        <v>59868</v>
      </c>
      <c r="AC67" s="288">
        <v>2025</v>
      </c>
      <c r="AD67" s="289">
        <f t="shared" ref="AD67" si="398">IF(OR(B67=""),"",((B67/P67)*1000))</f>
        <v>409.75442211918255</v>
      </c>
      <c r="AE67" s="289">
        <f t="shared" ref="AE67" si="399">IF(OR(C67=""),"",((C67/Q67)*1000))</f>
        <v>416.18497109826592</v>
      </c>
      <c r="AF67" s="289">
        <f t="shared" ref="AF67" si="400">IF(OR(D67=""),"",((D67/R67)*1000))</f>
        <v>416.82439537329122</v>
      </c>
      <c r="AG67" s="289">
        <f t="shared" ref="AG67" si="401">IF(OR(E67=""),"",((E67/S67)*1000))</f>
        <v>419.05781584582439</v>
      </c>
      <c r="AH67" s="289">
        <f t="shared" ref="AH67" si="402">IF(OR(F67=""),"",((F67/T67)*1000))</f>
        <v>413.42756183745581</v>
      </c>
      <c r="AI67" s="289">
        <f t="shared" ref="AI67" si="403">IF(OR(G67=""),"",((G67/U67)*1000))</f>
        <v>412.25357557015843</v>
      </c>
      <c r="AJ67" s="289">
        <f t="shared" ref="AJ67" si="404">IF(OR(H67=""),"",((H67/V67)*1000))</f>
        <v>404.4561933534743</v>
      </c>
      <c r="AK67" s="289">
        <f t="shared" ref="AK67" si="405">IF(OR(I67=""),"",((I67/W67)*1000))</f>
        <v>409.31884663602176</v>
      </c>
      <c r="AL67" s="289">
        <f t="shared" ref="AL67" si="406">IF(OR(J67=""),"",((J67/X67)*1000))</f>
        <v>409.42828485456369</v>
      </c>
      <c r="AM67" s="289">
        <f t="shared" ref="AM67" si="407">IF(OR(K67=""),"",((K67/Y67)*1000))</f>
        <v>410.91462255181591</v>
      </c>
      <c r="AN67" s="289">
        <f t="shared" ref="AN67" si="408">IF(OR(L67=""),"",((L67/Z67)*1000))</f>
        <v>413.74837872892346</v>
      </c>
      <c r="AO67" s="291">
        <f t="shared" ref="AO67" si="409">IF(OR(M67=""),"",((M67/AA67)*1000))</f>
        <v>413.83567984570874</v>
      </c>
      <c r="AP67" s="227"/>
      <c r="AQ67" s="233"/>
      <c r="AR67" s="233"/>
      <c r="AS67" s="233"/>
      <c r="AT67" s="233"/>
      <c r="AU67" s="233"/>
    </row>
    <row r="68" spans="1:47" s="236" customFormat="1" ht="33.6">
      <c r="A68" s="105" t="s">
        <v>100</v>
      </c>
      <c r="B68" s="106">
        <f>AVERAGE(B63:B67)</f>
        <v>2693.8090000000002</v>
      </c>
      <c r="C68" s="106">
        <f t="shared" ref="C68" si="410">AVERAGE(C63:C67)</f>
        <v>2403.3316</v>
      </c>
      <c r="D68" s="106">
        <f t="shared" ref="D68" si="411">AVERAGE(D63:D67)</f>
        <v>2709.4660000000003</v>
      </c>
      <c r="E68" s="106">
        <f t="shared" ref="E68" si="412">AVERAGE(E63:E67)</f>
        <v>2494.7727999999997</v>
      </c>
      <c r="F68" s="106">
        <f t="shared" ref="F68" si="413">AVERAGE(F63:F67)</f>
        <v>2567.3681999999999</v>
      </c>
      <c r="G68" s="106">
        <f t="shared" ref="G68" si="414">AVERAGE(G63:G67)</f>
        <v>2572.2107999999998</v>
      </c>
      <c r="H68" s="106">
        <f t="shared" ref="H68" si="415">AVERAGE(H63:H67)</f>
        <v>2420.8391999999999</v>
      </c>
      <c r="I68" s="106">
        <f t="shared" ref="I68" si="416">AVERAGE(I63:I67)</f>
        <v>2524.7348000000002</v>
      </c>
      <c r="J68" s="106">
        <f t="shared" ref="J68" si="417">AVERAGE(J63:J67)</f>
        <v>2453.6489999999999</v>
      </c>
      <c r="K68" s="106">
        <f t="shared" ref="K68" si="418">AVERAGE(K63:K67)</f>
        <v>2499.2800000000002</v>
      </c>
      <c r="L68" s="106">
        <f t="shared" ref="L68" si="419">AVERAGE(L63:L67)</f>
        <v>2534.1142</v>
      </c>
      <c r="M68" s="106">
        <f t="shared" ref="M68" si="420">AVERAGE(M63:M67)</f>
        <v>2649.1354000000001</v>
      </c>
      <c r="N68" s="209">
        <f>AVERAGE(N63:N67)</f>
        <v>30522.711000000003</v>
      </c>
      <c r="O68" s="105" t="s">
        <v>100</v>
      </c>
      <c r="P68" s="106">
        <f>AVERAGE(P63:P67)</f>
        <v>6438.4</v>
      </c>
      <c r="Q68" s="106">
        <f t="shared" ref="Q68" si="421">AVERAGE(Q63:Q67)</f>
        <v>5701.2</v>
      </c>
      <c r="R68" s="106">
        <f t="shared" ref="R68" si="422">AVERAGE(R63:R67)</f>
        <v>6411</v>
      </c>
      <c r="S68" s="106">
        <f t="shared" ref="S68" si="423">AVERAGE(S63:S67)</f>
        <v>5918</v>
      </c>
      <c r="T68" s="106">
        <f t="shared" ref="T68" si="424">AVERAGE(T63:T67)</f>
        <v>6125.4</v>
      </c>
      <c r="U68" s="106">
        <f t="shared" ref="U68" si="425">AVERAGE(U63:U67)</f>
        <v>6185.2</v>
      </c>
      <c r="V68" s="106">
        <f t="shared" ref="V68" si="426">AVERAGE(V63:V67)</f>
        <v>5868.8</v>
      </c>
      <c r="W68" s="106">
        <f t="shared" ref="W68" si="427">AVERAGE(W63:W67)</f>
        <v>6120.6</v>
      </c>
      <c r="X68" s="106">
        <f t="shared" ref="X68" si="428">AVERAGE(X63:X67)</f>
        <v>5989.4</v>
      </c>
      <c r="Y68" s="106">
        <f t="shared" ref="Y68" si="429">AVERAGE(Y63:Y67)</f>
        <v>6054.8</v>
      </c>
      <c r="Z68" s="106">
        <f t="shared" ref="Z68" si="430">AVERAGE(Z63:Z67)</f>
        <v>6117</v>
      </c>
      <c r="AA68" s="106">
        <f t="shared" ref="AA68" si="431">AVERAGE(AA63:AA67)</f>
        <v>6385</v>
      </c>
      <c r="AB68" s="106">
        <f>AVERAGE(AB63:AB67)</f>
        <v>73314.8</v>
      </c>
      <c r="AC68" s="105" t="s">
        <v>100</v>
      </c>
      <c r="AD68" s="106">
        <f>AVERAGE(AD63:AD67)</f>
        <v>418.36077648157772</v>
      </c>
      <c r="AE68" s="106">
        <f t="shared" ref="AE68" si="432">AVERAGE(AE63:AE67)</f>
        <v>421.25147858819116</v>
      </c>
      <c r="AF68" s="106">
        <f>AVERAGE(AF63:AF67)</f>
        <v>422.32734001546214</v>
      </c>
      <c r="AG68" s="106">
        <f t="shared" ref="AG68" si="433">AVERAGE(AG63:AG67)</f>
        <v>421.34363740342349</v>
      </c>
      <c r="AH68" s="106">
        <f t="shared" ref="AH68" si="434">AVERAGE(AH63:AH67)</f>
        <v>418.93830318279453</v>
      </c>
      <c r="AI68" s="106">
        <f t="shared" ref="AI68" si="435">AVERAGE(AI63:AI67)</f>
        <v>415.43053548951013</v>
      </c>
      <c r="AJ68" s="106">
        <f t="shared" ref="AJ68" si="436">AVERAGE(AJ63:AJ67)</f>
        <v>412.01731556903661</v>
      </c>
      <c r="AK68" s="106">
        <f t="shared" ref="AK68" si="437">AVERAGE(AK63:AK67)</f>
        <v>411.87321178008915</v>
      </c>
      <c r="AL68" s="106">
        <f t="shared" ref="AL68" si="438">AVERAGE(AL63:AL67)</f>
        <v>409.20596067805036</v>
      </c>
      <c r="AM68" s="106">
        <f t="shared" ref="AM68" si="439">AVERAGE(AM63:AM67)</f>
        <v>412.53328524139567</v>
      </c>
      <c r="AN68" s="106">
        <f t="shared" ref="AN68" si="440">AVERAGE(AN63:AN67)</f>
        <v>413.6310970917836</v>
      </c>
      <c r="AO68" s="210">
        <f t="shared" ref="AO68" si="441">AVERAGE(AO63:AO67)</f>
        <v>414.63331497648812</v>
      </c>
      <c r="AP68" s="230"/>
      <c r="AQ68" s="235"/>
      <c r="AR68" s="235"/>
      <c r="AS68" s="235"/>
      <c r="AT68" s="235"/>
      <c r="AU68" s="235"/>
    </row>
    <row r="69" spans="1:47" s="215" customFormat="1" ht="31.5" customHeight="1">
      <c r="A69" s="263">
        <v>2026</v>
      </c>
      <c r="B69" s="120">
        <v>1977</v>
      </c>
      <c r="C69" s="120">
        <v>1814</v>
      </c>
      <c r="D69" s="120">
        <v>1993</v>
      </c>
      <c r="E69" s="120"/>
      <c r="F69" s="120"/>
      <c r="G69" s="120"/>
      <c r="H69" s="120"/>
      <c r="I69" s="120"/>
      <c r="J69" s="120"/>
      <c r="K69" s="120"/>
      <c r="L69" s="120"/>
      <c r="M69" s="120"/>
      <c r="N69" s="120">
        <f>SUM(B69:M69)</f>
        <v>5784</v>
      </c>
      <c r="O69" s="263">
        <v>2026</v>
      </c>
      <c r="P69" s="120">
        <v>4673</v>
      </c>
      <c r="Q69" s="120">
        <v>4294</v>
      </c>
      <c r="R69" s="120">
        <v>4653</v>
      </c>
      <c r="S69" s="120"/>
      <c r="T69" s="120"/>
      <c r="U69" s="120"/>
      <c r="V69" s="120"/>
      <c r="W69" s="120"/>
      <c r="X69" s="120"/>
      <c r="Y69" s="120"/>
      <c r="Z69" s="120"/>
      <c r="AA69" s="120"/>
      <c r="AB69" s="120">
        <f>SUM(P69:AA69)</f>
        <v>13620</v>
      </c>
      <c r="AC69" s="263">
        <v>2026</v>
      </c>
      <c r="AD69" s="120">
        <f t="shared" ref="AD69" si="442">IF(OR(B69=""),"",((B69/P69)*1000))</f>
        <v>423.06869248876529</v>
      </c>
      <c r="AE69" s="120">
        <f t="shared" ref="AE69" si="443">IF(OR(C69=""),"",((C69/Q69)*1000))</f>
        <v>422.44993013507218</v>
      </c>
      <c r="AF69" s="120">
        <f t="shared" ref="AF69" si="444">IF(OR(D69=""),"",((D69/R69)*1000))</f>
        <v>428.32581130453474</v>
      </c>
      <c r="AG69" s="120" t="str">
        <f t="shared" ref="AG69" si="445">IF(OR(E69=""),"",((E69/S69)*1000))</f>
        <v/>
      </c>
      <c r="AH69" s="120" t="str">
        <f t="shared" ref="AH69" si="446">IF(OR(F69=""),"",((F69/T69)*1000))</f>
        <v/>
      </c>
      <c r="AI69" s="120" t="str">
        <f t="shared" ref="AI69" si="447">IF(OR(G69=""),"",((G69/U69)*1000))</f>
        <v/>
      </c>
      <c r="AJ69" s="120" t="str">
        <f t="shared" ref="AJ69" si="448">IF(OR(H69=""),"",((H69/V69)*1000))</f>
        <v/>
      </c>
      <c r="AK69" s="120" t="str">
        <f t="shared" ref="AK69" si="449">IF(OR(I69=""),"",((I69/W69)*1000))</f>
        <v/>
      </c>
      <c r="AL69" s="120" t="str">
        <f t="shared" ref="AL69" si="450">IF(OR(J69=""),"",((J69/X69)*1000))</f>
        <v/>
      </c>
      <c r="AM69" s="120" t="str">
        <f t="shared" ref="AM69" si="451">IF(OR(K69=""),"",((K69/Y69)*1000))</f>
        <v/>
      </c>
      <c r="AN69" s="120" t="str">
        <f t="shared" ref="AN69" si="452">IF(OR(L69=""),"",((L69/Z69)*1000))</f>
        <v/>
      </c>
      <c r="AO69" s="264" t="str">
        <f t="shared" ref="AO69" si="453">IF(OR(M69=""),"",((M69/AA69)*1000))</f>
        <v/>
      </c>
      <c r="AP69" s="214"/>
      <c r="AQ69" s="214"/>
      <c r="AR69" s="214"/>
      <c r="AS69" s="214"/>
    </row>
    <row r="70" spans="1:47" ht="31.5" customHeight="1">
      <c r="A70" s="108" t="s">
        <v>98</v>
      </c>
      <c r="B70" s="109">
        <f>IF(OR(B69=""),"",((B69-B67)/B67))</f>
        <v>-0.17141659681475271</v>
      </c>
      <c r="C70" s="109">
        <f t="shared" ref="C70" si="454">IF(OR(C69=""),"",((C69-C67)/C67))</f>
        <v>-3.0982905982905984E-2</v>
      </c>
      <c r="D70" s="109">
        <f t="shared" ref="D70" si="455">IF(OR(D69=""),"",((D69-D67)/D67))</f>
        <v>5.5499495459132193E-3</v>
      </c>
      <c r="E70" s="109" t="str">
        <f t="shared" ref="E70" si="456">IF(OR(E69=""),"",((E69-E67)/E67))</f>
        <v/>
      </c>
      <c r="F70" s="109" t="str">
        <f t="shared" ref="F70" si="457">IF(OR(F69=""),"",((F69-F67)/F67))</f>
        <v/>
      </c>
      <c r="G70" s="109" t="str">
        <f t="shared" ref="G70" si="458">IF(OR(G69=""),"",((G69-G67)/G67))</f>
        <v/>
      </c>
      <c r="H70" s="109" t="str">
        <f t="shared" ref="H70" si="459">IF(OR(H69=""),"",((H69-H67)/H67))</f>
        <v/>
      </c>
      <c r="I70" s="109" t="str">
        <f t="shared" ref="I70" si="460">IF(OR(I69=""),"",((I69-I67)/I67))</f>
        <v/>
      </c>
      <c r="J70" s="109" t="str">
        <f t="shared" ref="J70" si="461">IF(OR(J69=""),"",((J69-J67)/J67))</f>
        <v/>
      </c>
      <c r="K70" s="109" t="str">
        <f t="shared" ref="K70" si="462">IF(OR(K69=""),"",((K69-K67)/K67))</f>
        <v/>
      </c>
      <c r="L70" s="109" t="str">
        <f t="shared" ref="L70" si="463">IF(OR(L69=""),"",((L69-L67)/L67))</f>
        <v/>
      </c>
      <c r="M70" s="109" t="str">
        <f t="shared" ref="M70" si="464">IF(OR(M69=""),"",((M69-M67)/M67))</f>
        <v/>
      </c>
      <c r="N70" s="216"/>
      <c r="O70" s="108" t="s">
        <v>98</v>
      </c>
      <c r="P70" s="109">
        <v>-0.1023728813559322</v>
      </c>
      <c r="Q70" s="109" t="s">
        <v>153</v>
      </c>
      <c r="R70" s="109" t="s">
        <v>153</v>
      </c>
      <c r="S70" s="109" t="s">
        <v>153</v>
      </c>
      <c r="T70" s="109" t="s">
        <v>153</v>
      </c>
      <c r="U70" s="109" t="s">
        <v>153</v>
      </c>
      <c r="V70" s="109" t="s">
        <v>153</v>
      </c>
      <c r="W70" s="109" t="s">
        <v>153</v>
      </c>
      <c r="X70" s="109" t="s">
        <v>153</v>
      </c>
      <c r="Y70" s="109" t="s">
        <v>153</v>
      </c>
      <c r="Z70" s="109" t="s">
        <v>153</v>
      </c>
      <c r="AA70" s="109" t="s">
        <v>153</v>
      </c>
      <c r="AB70" s="217"/>
      <c r="AC70" s="108" t="s">
        <v>98</v>
      </c>
      <c r="AD70" s="109">
        <f>IF(OR(AD69=""),"",((AD69-AD67)/AD67))</f>
        <v>3.2493292691567609E-2</v>
      </c>
      <c r="AE70" s="109">
        <f t="shared" ref="AE70" si="465">IF(OR(AE69=""),"",((AE69-AE67)/AE67))</f>
        <v>1.5053304352326153E-2</v>
      </c>
      <c r="AF70" s="109">
        <f t="shared" ref="AF70" si="466">IF(OR(AF69=""),"",((AF69-AF67)/AF67))</f>
        <v>2.7592952953109443E-2</v>
      </c>
      <c r="AG70" s="109" t="str">
        <f t="shared" ref="AG70" si="467">IF(OR(AG69=""),"",((AG69-AG67)/AG67))</f>
        <v/>
      </c>
      <c r="AH70" s="109" t="str">
        <f t="shared" ref="AH70" si="468">IF(OR(AH69=""),"",((AH69-AH67)/AH67))</f>
        <v/>
      </c>
      <c r="AI70" s="109" t="str">
        <f t="shared" ref="AI70" si="469">IF(OR(AI69=""),"",((AI69-AI67)/AI67))</f>
        <v/>
      </c>
      <c r="AJ70" s="109" t="str">
        <f t="shared" ref="AJ70" si="470">IF(OR(AJ69=""),"",((AJ69-AJ67)/AJ67))</f>
        <v/>
      </c>
      <c r="AK70" s="109" t="str">
        <f t="shared" ref="AK70" si="471">IF(OR(AK69=""),"",((AK69-AK67)/AK67))</f>
        <v/>
      </c>
      <c r="AL70" s="109" t="str">
        <f t="shared" ref="AL70" si="472">IF(OR(AL69=""),"",((AL69-AL67)/AL67))</f>
        <v/>
      </c>
      <c r="AM70" s="109" t="str">
        <f t="shared" ref="AM70" si="473">IF(OR(AM69=""),"",((AM69-AM67)/AM67))</f>
        <v/>
      </c>
      <c r="AN70" s="109" t="str">
        <f t="shared" ref="AN70" si="474">IF(OR(AN69=""),"",((AN69-AN67)/AN67))</f>
        <v/>
      </c>
      <c r="AO70" s="218" t="str">
        <f t="shared" ref="AO70" si="475">IF(OR(AO69=""),"",((AO69-AO67)/AO67))</f>
        <v/>
      </c>
    </row>
    <row r="71" spans="1:47" ht="31.5" customHeight="1">
      <c r="A71" s="108" t="s">
        <v>99</v>
      </c>
      <c r="B71" s="109">
        <f>IF(OR(B69=""),"",((B69-B68)/B68))</f>
        <v>-0.26609496070434102</v>
      </c>
      <c r="C71" s="109">
        <f>IF(OR(C69=""),"",((C69-C68)/C68))</f>
        <v>-0.2452144348287186</v>
      </c>
      <c r="D71" s="109">
        <f t="shared" ref="D71:M71" si="476">IF(OR(D69=""),"",((D69-D68)/D68))</f>
        <v>-0.26443070331939955</v>
      </c>
      <c r="E71" s="109" t="str">
        <f t="shared" si="476"/>
        <v/>
      </c>
      <c r="F71" s="109" t="str">
        <f t="shared" si="476"/>
        <v/>
      </c>
      <c r="G71" s="109" t="str">
        <f t="shared" si="476"/>
        <v/>
      </c>
      <c r="H71" s="109" t="str">
        <f t="shared" si="476"/>
        <v/>
      </c>
      <c r="I71" s="109" t="str">
        <f t="shared" si="476"/>
        <v/>
      </c>
      <c r="J71" s="109" t="str">
        <f t="shared" si="476"/>
        <v/>
      </c>
      <c r="K71" s="109" t="str">
        <f t="shared" si="476"/>
        <v/>
      </c>
      <c r="L71" s="109" t="str">
        <f t="shared" si="476"/>
        <v/>
      </c>
      <c r="M71" s="109" t="str">
        <f t="shared" si="476"/>
        <v/>
      </c>
      <c r="N71" s="216"/>
      <c r="O71" s="108" t="s">
        <v>99</v>
      </c>
      <c r="P71" s="109">
        <f>IF(OR(P69=""),"",((P69-P68)/P68))</f>
        <v>-0.27419855864811127</v>
      </c>
      <c r="Q71" s="109">
        <f t="shared" ref="Q71:W71" si="477">IF(OR(Q69=""),"",((Q69-Q68)/Q68))</f>
        <v>-0.24682522977618745</v>
      </c>
      <c r="R71" s="109">
        <f t="shared" si="477"/>
        <v>-0.27421619092185306</v>
      </c>
      <c r="S71" s="109" t="str">
        <f t="shared" si="477"/>
        <v/>
      </c>
      <c r="T71" s="109" t="str">
        <f t="shared" si="477"/>
        <v/>
      </c>
      <c r="U71" s="109" t="str">
        <f t="shared" si="477"/>
        <v/>
      </c>
      <c r="V71" s="109" t="str">
        <f t="shared" si="477"/>
        <v/>
      </c>
      <c r="W71" s="109" t="str">
        <f t="shared" si="477"/>
        <v/>
      </c>
      <c r="X71" s="109" t="str">
        <f>IF(OR(X69=""),"",((X69-X68)/X68))</f>
        <v/>
      </c>
      <c r="Y71" s="109" t="str">
        <f t="shared" ref="Y71:AA71" si="478">IF(OR(Y69=""),"",((Y69-Y68)/Y68))</f>
        <v/>
      </c>
      <c r="Z71" s="109" t="str">
        <f t="shared" si="478"/>
        <v/>
      </c>
      <c r="AA71" s="109" t="str">
        <f t="shared" si="478"/>
        <v/>
      </c>
      <c r="AB71" s="217"/>
      <c r="AC71" s="108" t="s">
        <v>99</v>
      </c>
      <c r="AD71" s="109">
        <f>IF(OR(AD69=""),"",((AD69-AD68)/AD68))</f>
        <v>1.1253244261522896E-2</v>
      </c>
      <c r="AE71" s="109">
        <f t="shared" ref="AE71:AK71" si="479">IF(OR(AE69=""),"",((AE69-AE68)/AE68))</f>
        <v>2.8449788494454278E-3</v>
      </c>
      <c r="AF71" s="109">
        <f t="shared" si="479"/>
        <v>1.4203369568384994E-2</v>
      </c>
      <c r="AG71" s="109" t="str">
        <f t="shared" si="479"/>
        <v/>
      </c>
      <c r="AH71" s="109" t="str">
        <f t="shared" si="479"/>
        <v/>
      </c>
      <c r="AI71" s="109" t="str">
        <f t="shared" si="479"/>
        <v/>
      </c>
      <c r="AJ71" s="109" t="str">
        <f t="shared" si="479"/>
        <v/>
      </c>
      <c r="AK71" s="109" t="str">
        <f t="shared" si="479"/>
        <v/>
      </c>
      <c r="AL71" s="109" t="str">
        <f>IF(OR(AL69=""),"",((AL69-AL68)/AL68))</f>
        <v/>
      </c>
      <c r="AM71" s="109" t="str">
        <f t="shared" ref="AM71:AO71" si="480">IF(OR(AM69=""),"",((AM69-AM68)/AM68))</f>
        <v/>
      </c>
      <c r="AN71" s="109" t="str">
        <f t="shared" si="480"/>
        <v/>
      </c>
      <c r="AO71" s="218" t="str">
        <f t="shared" si="480"/>
        <v/>
      </c>
      <c r="AP71" s="194"/>
    </row>
    <row r="72" spans="1:47" ht="45" customHeight="1"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193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3"/>
      <c r="AD72" s="194"/>
      <c r="AE72" s="194"/>
      <c r="AF72" s="194"/>
      <c r="AG72" s="194"/>
      <c r="AH72" s="194"/>
      <c r="AI72" s="194"/>
      <c r="AJ72" s="194"/>
      <c r="AK72" s="194"/>
      <c r="AL72" s="194"/>
      <c r="AM72" s="194"/>
      <c r="AN72" s="194"/>
      <c r="AO72" s="194"/>
      <c r="AP72" s="194"/>
    </row>
    <row r="73" spans="1:47" s="223" customFormat="1" ht="38.4">
      <c r="A73" s="222" t="s">
        <v>83</v>
      </c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P73" s="224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0"/>
      <c r="AD73" s="201"/>
      <c r="AE73" s="201"/>
      <c r="AF73" s="201"/>
      <c r="AG73" s="201"/>
      <c r="AH73" s="201"/>
      <c r="AI73" s="201"/>
      <c r="AJ73" s="201"/>
      <c r="AK73" s="201"/>
      <c r="AL73" s="201"/>
      <c r="AM73" s="201"/>
      <c r="AN73" s="201"/>
      <c r="AO73" s="201"/>
      <c r="AP73" s="201"/>
      <c r="AQ73" s="225"/>
      <c r="AR73" s="225"/>
      <c r="AS73" s="225"/>
      <c r="AT73" s="225"/>
      <c r="AU73" s="225"/>
    </row>
    <row r="74" spans="1:47" s="223" customFormat="1" ht="21.6">
      <c r="A74" s="97" t="s">
        <v>148</v>
      </c>
      <c r="B74" s="198"/>
      <c r="C74" s="199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7" t="s">
        <v>143</v>
      </c>
      <c r="P74" s="198"/>
      <c r="Q74" s="199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7" t="s">
        <v>144</v>
      </c>
      <c r="AD74" s="200"/>
      <c r="AE74" s="200"/>
      <c r="AF74" s="200"/>
      <c r="AG74" s="201"/>
      <c r="AH74" s="201"/>
      <c r="AI74" s="201"/>
      <c r="AJ74" s="201"/>
      <c r="AK74" s="201"/>
      <c r="AL74" s="201"/>
      <c r="AM74" s="201"/>
      <c r="AN74" s="201"/>
      <c r="AO74" s="201"/>
      <c r="AP74" s="201"/>
      <c r="AQ74" s="225"/>
      <c r="AR74" s="225"/>
      <c r="AS74" s="225"/>
      <c r="AT74" s="225"/>
      <c r="AU74" s="225"/>
    </row>
    <row r="75" spans="1:47" s="193" customFormat="1">
      <c r="A75" s="99" t="s">
        <v>64</v>
      </c>
      <c r="B75" s="100" t="s">
        <v>65</v>
      </c>
      <c r="C75" s="100" t="s">
        <v>66</v>
      </c>
      <c r="D75" s="100" t="s">
        <v>67</v>
      </c>
      <c r="E75" s="100" t="s">
        <v>68</v>
      </c>
      <c r="F75" s="100" t="s">
        <v>69</v>
      </c>
      <c r="G75" s="100" t="s">
        <v>70</v>
      </c>
      <c r="H75" s="100" t="s">
        <v>71</v>
      </c>
      <c r="I75" s="100" t="s">
        <v>72</v>
      </c>
      <c r="J75" s="100" t="s">
        <v>73</v>
      </c>
      <c r="K75" s="100" t="s">
        <v>74</v>
      </c>
      <c r="L75" s="100" t="s">
        <v>75</v>
      </c>
      <c r="M75" s="100" t="s">
        <v>76</v>
      </c>
      <c r="N75" s="204" t="s">
        <v>77</v>
      </c>
      <c r="O75" s="99" t="s">
        <v>64</v>
      </c>
      <c r="P75" s="100" t="s">
        <v>65</v>
      </c>
      <c r="Q75" s="100" t="s">
        <v>66</v>
      </c>
      <c r="R75" s="100" t="s">
        <v>67</v>
      </c>
      <c r="S75" s="100" t="s">
        <v>68</v>
      </c>
      <c r="T75" s="100" t="s">
        <v>69</v>
      </c>
      <c r="U75" s="100" t="s">
        <v>70</v>
      </c>
      <c r="V75" s="100" t="s">
        <v>71</v>
      </c>
      <c r="W75" s="100" t="s">
        <v>72</v>
      </c>
      <c r="X75" s="100" t="s">
        <v>73</v>
      </c>
      <c r="Y75" s="100" t="s">
        <v>74</v>
      </c>
      <c r="Z75" s="100" t="s">
        <v>75</v>
      </c>
      <c r="AA75" s="100" t="s">
        <v>76</v>
      </c>
      <c r="AB75" s="100" t="s">
        <v>77</v>
      </c>
      <c r="AC75" s="99" t="s">
        <v>64</v>
      </c>
      <c r="AD75" s="100" t="s">
        <v>65</v>
      </c>
      <c r="AE75" s="100" t="s">
        <v>66</v>
      </c>
      <c r="AF75" s="100" t="s">
        <v>67</v>
      </c>
      <c r="AG75" s="100" t="s">
        <v>68</v>
      </c>
      <c r="AH75" s="100" t="s">
        <v>69</v>
      </c>
      <c r="AI75" s="100" t="s">
        <v>70</v>
      </c>
      <c r="AJ75" s="100" t="s">
        <v>71</v>
      </c>
      <c r="AK75" s="100" t="s">
        <v>72</v>
      </c>
      <c r="AL75" s="100" t="s">
        <v>73</v>
      </c>
      <c r="AM75" s="100" t="s">
        <v>74</v>
      </c>
      <c r="AN75" s="100" t="s">
        <v>75</v>
      </c>
      <c r="AO75" s="205" t="s">
        <v>76</v>
      </c>
      <c r="AP75" s="194"/>
      <c r="AQ75" s="226"/>
      <c r="AR75" s="226"/>
      <c r="AS75" s="226"/>
      <c r="AT75" s="226"/>
      <c r="AU75" s="226"/>
    </row>
    <row r="76" spans="1:47" s="193" customFormat="1">
      <c r="A76" s="254">
        <v>2020</v>
      </c>
      <c r="B76" s="116">
        <v>1689.55</v>
      </c>
      <c r="C76" s="116">
        <v>1498.309</v>
      </c>
      <c r="D76" s="116">
        <v>1712.85</v>
      </c>
      <c r="E76" s="116">
        <v>1633.259</v>
      </c>
      <c r="F76" s="116">
        <v>1534.1969999999999</v>
      </c>
      <c r="G76" s="116">
        <v>1916.8630000000001</v>
      </c>
      <c r="H76" s="116">
        <v>1715.5660000000003</v>
      </c>
      <c r="I76" s="116">
        <v>1595.885</v>
      </c>
      <c r="J76" s="116">
        <v>1719.6030000000001</v>
      </c>
      <c r="K76" s="116">
        <v>1708.1279999999999</v>
      </c>
      <c r="L76" s="116">
        <v>1630.4919999999997</v>
      </c>
      <c r="M76" s="116">
        <v>1917.385</v>
      </c>
      <c r="N76" s="255">
        <v>20272.087</v>
      </c>
      <c r="O76" s="254">
        <v>2020</v>
      </c>
      <c r="P76" s="116">
        <v>4717</v>
      </c>
      <c r="Q76" s="116">
        <v>4170</v>
      </c>
      <c r="R76" s="116">
        <v>4821</v>
      </c>
      <c r="S76" s="116">
        <v>4478</v>
      </c>
      <c r="T76" s="116">
        <v>4248</v>
      </c>
      <c r="U76" s="116">
        <v>5339</v>
      </c>
      <c r="V76" s="116">
        <v>4885</v>
      </c>
      <c r="W76" s="116">
        <v>4594</v>
      </c>
      <c r="X76" s="116">
        <v>4877</v>
      </c>
      <c r="Y76" s="116">
        <v>4778</v>
      </c>
      <c r="Z76" s="116">
        <v>4527</v>
      </c>
      <c r="AA76" s="116">
        <v>5338.0000000000009</v>
      </c>
      <c r="AB76" s="116">
        <v>56772</v>
      </c>
      <c r="AC76" s="254">
        <v>2020</v>
      </c>
      <c r="AD76" s="116">
        <f>IF(OR(B76=""),"",((B76/P76)*1000))</f>
        <v>358.18316726733093</v>
      </c>
      <c r="AE76" s="116">
        <f t="shared" ref="AE76:AE80" si="481">IF(OR(C76=""),"",((C76/Q76)*1000))</f>
        <v>359.30671462829736</v>
      </c>
      <c r="AF76" s="116">
        <f t="shared" ref="AF76:AF80" si="482">IF(OR(D76=""),"",((D76/R76)*1000))</f>
        <v>355.28935905413812</v>
      </c>
      <c r="AG76" s="116">
        <f>IF(OR(E76=""),"",((E76/S76)*1000))</f>
        <v>364.72956677087984</v>
      </c>
      <c r="AH76" s="116">
        <f t="shared" ref="AH76:AH80" si="483">IF(OR(F76=""),"",((F76/T76)*1000))</f>
        <v>361.15748587570619</v>
      </c>
      <c r="AI76" s="116">
        <f t="shared" ref="AI76:AI80" si="484">IF(OR(G76=""),"",((G76/U76)*1000))</f>
        <v>359.03034276081661</v>
      </c>
      <c r="AJ76" s="116">
        <f t="shared" ref="AJ76:AJ80" si="485">IF(OR(H76=""),"",((H76/V76)*1000))</f>
        <v>351.19058341862853</v>
      </c>
      <c r="AK76" s="116">
        <f t="shared" ref="AK76:AK80" si="486">IF(OR(I76=""),"",((I76/W76)*1000))</f>
        <v>347.3846321288637</v>
      </c>
      <c r="AL76" s="116">
        <f t="shared" ref="AL76:AL80" si="487">IF(OR(J76=""),"",((J76/X76)*1000))</f>
        <v>352.59442280090218</v>
      </c>
      <c r="AM76" s="116">
        <f t="shared" ref="AM76:AM80" si="488">IF(OR(K76=""),"",((K76/Y76)*1000))</f>
        <v>357.49853495186267</v>
      </c>
      <c r="AN76" s="116">
        <f t="shared" ref="AN76:AN80" si="489">IF(OR(L76=""),"",((L76/Z76)*1000))</f>
        <v>360.17053236138719</v>
      </c>
      <c r="AO76" s="256">
        <f t="shared" ref="AO76:AO80" si="490">IF(OR(M76=""),"",((M76/AA76)*1000))</f>
        <v>359.19539153240908</v>
      </c>
      <c r="AP76" s="194"/>
      <c r="AQ76" s="226"/>
      <c r="AR76" s="226"/>
      <c r="AS76" s="226"/>
      <c r="AT76" s="226"/>
      <c r="AU76" s="226"/>
    </row>
    <row r="77" spans="1:47" s="193" customFormat="1">
      <c r="A77" s="257">
        <v>2021</v>
      </c>
      <c r="B77" s="117">
        <v>1635.05</v>
      </c>
      <c r="C77" s="117">
        <v>1503.2739999999999</v>
      </c>
      <c r="D77" s="117">
        <v>1893.4739999999999</v>
      </c>
      <c r="E77" s="117">
        <v>1794.098</v>
      </c>
      <c r="F77" s="117">
        <v>1682.5360000000001</v>
      </c>
      <c r="G77" s="117">
        <v>1776.2370000000001</v>
      </c>
      <c r="H77" s="117">
        <v>1580.23</v>
      </c>
      <c r="I77" s="117">
        <v>1719.1279999999999</v>
      </c>
      <c r="J77" s="117">
        <v>1665.2180000000001</v>
      </c>
      <c r="K77" s="117">
        <v>1689.7460000000001</v>
      </c>
      <c r="L77" s="117">
        <v>1868.5719999999999</v>
      </c>
      <c r="M77" s="117">
        <v>1889.2619999999999</v>
      </c>
      <c r="N77" s="258">
        <v>20696.825000000001</v>
      </c>
      <c r="O77" s="257">
        <v>2021</v>
      </c>
      <c r="P77" s="117">
        <v>4601</v>
      </c>
      <c r="Q77" s="117">
        <v>4229</v>
      </c>
      <c r="R77" s="117">
        <v>5284</v>
      </c>
      <c r="S77" s="117">
        <v>5075</v>
      </c>
      <c r="T77" s="117">
        <v>4714</v>
      </c>
      <c r="U77" s="117">
        <v>4956</v>
      </c>
      <c r="V77" s="117">
        <v>4477</v>
      </c>
      <c r="W77" s="117">
        <v>4954</v>
      </c>
      <c r="X77" s="117">
        <v>4753</v>
      </c>
      <c r="Y77" s="117">
        <v>4887</v>
      </c>
      <c r="Z77" s="117">
        <v>5331</v>
      </c>
      <c r="AA77" s="117">
        <v>5404</v>
      </c>
      <c r="AB77" s="117">
        <v>58665</v>
      </c>
      <c r="AC77" s="257">
        <v>2021</v>
      </c>
      <c r="AD77" s="117">
        <f t="shared" ref="AD77:AD80" si="491">IF(OR(B77=""),"",((B77/P77)*1000))</f>
        <v>355.3683981743099</v>
      </c>
      <c r="AE77" s="117">
        <f t="shared" si="481"/>
        <v>355.46795932844645</v>
      </c>
      <c r="AF77" s="117">
        <f t="shared" si="482"/>
        <v>358.34102952308854</v>
      </c>
      <c r="AG77" s="117">
        <f t="shared" ref="AG77:AG80" si="492">IF(OR(E77=""),"",((E77/S77)*1000))</f>
        <v>353.51684729064038</v>
      </c>
      <c r="AH77" s="117">
        <f t="shared" si="483"/>
        <v>356.92320746711925</v>
      </c>
      <c r="AI77" s="117">
        <f t="shared" si="484"/>
        <v>358.40133171912834</v>
      </c>
      <c r="AJ77" s="117">
        <f t="shared" si="485"/>
        <v>352.96627205718119</v>
      </c>
      <c r="AK77" s="117">
        <f t="shared" si="486"/>
        <v>347.01816713766652</v>
      </c>
      <c r="AL77" s="117">
        <f t="shared" si="487"/>
        <v>350.350936250789</v>
      </c>
      <c r="AM77" s="117">
        <f t="shared" si="488"/>
        <v>345.76345406179666</v>
      </c>
      <c r="AN77" s="117">
        <f t="shared" si="489"/>
        <v>350.51059838679419</v>
      </c>
      <c r="AO77" s="259">
        <f t="shared" si="490"/>
        <v>349.60436713545522</v>
      </c>
      <c r="AP77" s="194"/>
      <c r="AQ77" s="226"/>
      <c r="AR77" s="226"/>
      <c r="AS77" s="226"/>
      <c r="AT77" s="226"/>
      <c r="AU77" s="226"/>
    </row>
    <row r="78" spans="1:47" s="193" customFormat="1">
      <c r="A78" s="254">
        <v>2022</v>
      </c>
      <c r="B78" s="116">
        <v>1588.336</v>
      </c>
      <c r="C78" s="116">
        <v>1522.22</v>
      </c>
      <c r="D78" s="116">
        <v>1957.2149999999999</v>
      </c>
      <c r="E78" s="116">
        <v>1874.989</v>
      </c>
      <c r="F78" s="116">
        <v>1888.846</v>
      </c>
      <c r="G78" s="116">
        <v>1944.6869999999999</v>
      </c>
      <c r="H78" s="116">
        <v>1695.1410000000001</v>
      </c>
      <c r="I78" s="116">
        <v>1892.46</v>
      </c>
      <c r="J78" s="116">
        <v>1901.8510000000001</v>
      </c>
      <c r="K78" s="116">
        <v>1732.962</v>
      </c>
      <c r="L78" s="116">
        <v>1728.7170000000001</v>
      </c>
      <c r="M78" s="116">
        <v>1861.8420000000001</v>
      </c>
      <c r="N78" s="255">
        <v>21589.266000000003</v>
      </c>
      <c r="O78" s="254">
        <v>2022</v>
      </c>
      <c r="P78" s="116">
        <v>4580</v>
      </c>
      <c r="Q78" s="116">
        <v>4324</v>
      </c>
      <c r="R78" s="116">
        <v>5515</v>
      </c>
      <c r="S78" s="116">
        <v>5241</v>
      </c>
      <c r="T78" s="116">
        <v>5298</v>
      </c>
      <c r="U78" s="116">
        <v>5533</v>
      </c>
      <c r="V78" s="116">
        <v>4791</v>
      </c>
      <c r="W78" s="116">
        <v>5463</v>
      </c>
      <c r="X78" s="116">
        <v>5504</v>
      </c>
      <c r="Y78" s="116">
        <v>4953</v>
      </c>
      <c r="Z78" s="116">
        <v>4944</v>
      </c>
      <c r="AA78" s="116">
        <v>5301</v>
      </c>
      <c r="AB78" s="116">
        <v>61447</v>
      </c>
      <c r="AC78" s="254">
        <v>2022</v>
      </c>
      <c r="AD78" s="116">
        <f t="shared" si="491"/>
        <v>346.79825327510918</v>
      </c>
      <c r="AE78" s="116">
        <f t="shared" si="481"/>
        <v>352.03977798334876</v>
      </c>
      <c r="AF78" s="116">
        <f t="shared" si="482"/>
        <v>354.88939256572985</v>
      </c>
      <c r="AG78" s="116">
        <f t="shared" si="492"/>
        <v>357.75405456973863</v>
      </c>
      <c r="AH78" s="116">
        <f t="shared" si="483"/>
        <v>356.52057380143447</v>
      </c>
      <c r="AI78" s="116">
        <f t="shared" si="484"/>
        <v>351.47063076088921</v>
      </c>
      <c r="AJ78" s="116">
        <f t="shared" si="485"/>
        <v>353.81778334376958</v>
      </c>
      <c r="AK78" s="116">
        <f t="shared" si="486"/>
        <v>346.41405820977485</v>
      </c>
      <c r="AL78" s="116">
        <f t="shared" si="487"/>
        <v>345.53978924418607</v>
      </c>
      <c r="AM78" s="116">
        <f t="shared" si="488"/>
        <v>349.88128407026045</v>
      </c>
      <c r="AN78" s="116">
        <f t="shared" si="489"/>
        <v>349.65958737864077</v>
      </c>
      <c r="AO78" s="256">
        <f t="shared" si="490"/>
        <v>351.2246745897001</v>
      </c>
      <c r="AP78" s="194"/>
      <c r="AQ78" s="226"/>
      <c r="AR78" s="226"/>
      <c r="AS78" s="226"/>
      <c r="AT78" s="226"/>
      <c r="AU78" s="226"/>
    </row>
    <row r="79" spans="1:47" s="221" customFormat="1">
      <c r="A79" s="257">
        <v>2023</v>
      </c>
      <c r="B79" s="117">
        <v>1737.009</v>
      </c>
      <c r="C79" s="117">
        <v>1585.46</v>
      </c>
      <c r="D79" s="117">
        <v>1835.213</v>
      </c>
      <c r="E79" s="117">
        <v>1622.1479999999999</v>
      </c>
      <c r="F79" s="117">
        <v>1826.7049999999999</v>
      </c>
      <c r="G79" s="117">
        <v>1911.8630000000001</v>
      </c>
      <c r="H79" s="117">
        <v>1594.201</v>
      </c>
      <c r="I79" s="117">
        <v>1583.55</v>
      </c>
      <c r="J79" s="117">
        <v>1589.3630000000001</v>
      </c>
      <c r="K79" s="117">
        <v>1645.537</v>
      </c>
      <c r="L79" s="117">
        <v>1739.068</v>
      </c>
      <c r="M79" s="117">
        <v>1630.0440000000001</v>
      </c>
      <c r="N79" s="258">
        <v>20300.160999999996</v>
      </c>
      <c r="O79" s="257">
        <v>2023</v>
      </c>
      <c r="P79" s="117">
        <v>4950</v>
      </c>
      <c r="Q79" s="117">
        <v>4511</v>
      </c>
      <c r="R79" s="117">
        <v>5192</v>
      </c>
      <c r="S79" s="117">
        <v>4608</v>
      </c>
      <c r="T79" s="117">
        <v>5079</v>
      </c>
      <c r="U79" s="117">
        <v>5405</v>
      </c>
      <c r="V79" s="117">
        <v>4546</v>
      </c>
      <c r="W79" s="117">
        <v>4555</v>
      </c>
      <c r="X79" s="117">
        <v>4537</v>
      </c>
      <c r="Y79" s="117">
        <v>4655</v>
      </c>
      <c r="Z79" s="117">
        <v>4941</v>
      </c>
      <c r="AA79" s="117">
        <v>4559</v>
      </c>
      <c r="AB79" s="117">
        <v>57538</v>
      </c>
      <c r="AC79" s="257">
        <v>2023</v>
      </c>
      <c r="AD79" s="117">
        <f t="shared" si="491"/>
        <v>350.91090909090912</v>
      </c>
      <c r="AE79" s="117">
        <f t="shared" si="481"/>
        <v>351.4653070272667</v>
      </c>
      <c r="AF79" s="117">
        <f t="shared" si="482"/>
        <v>353.46937596302001</v>
      </c>
      <c r="AG79" s="117">
        <f t="shared" si="492"/>
        <v>352.02864583333331</v>
      </c>
      <c r="AH79" s="117">
        <f t="shared" si="483"/>
        <v>359.65839732230751</v>
      </c>
      <c r="AI79" s="117">
        <f t="shared" si="484"/>
        <v>353.72118408880664</v>
      </c>
      <c r="AJ79" s="117">
        <f t="shared" si="485"/>
        <v>350.68213814342283</v>
      </c>
      <c r="AK79" s="117">
        <f t="shared" si="486"/>
        <v>347.65093304061469</v>
      </c>
      <c r="AL79" s="117">
        <f t="shared" si="487"/>
        <v>350.31143927705534</v>
      </c>
      <c r="AM79" s="117">
        <f t="shared" si="488"/>
        <v>353.49881847475831</v>
      </c>
      <c r="AN79" s="117">
        <f t="shared" si="489"/>
        <v>351.96680833839304</v>
      </c>
      <c r="AO79" s="259">
        <f t="shared" si="490"/>
        <v>357.54419828909852</v>
      </c>
      <c r="AP79" s="219"/>
      <c r="AQ79" s="220"/>
      <c r="AR79" s="220"/>
      <c r="AS79" s="220"/>
      <c r="AT79" s="220"/>
      <c r="AU79" s="220"/>
    </row>
    <row r="80" spans="1:47" s="229" customFormat="1">
      <c r="A80" s="260">
        <v>2024</v>
      </c>
      <c r="B80" s="118">
        <v>1703.6679999999999</v>
      </c>
      <c r="C80" s="118">
        <v>1721.6980000000001</v>
      </c>
      <c r="D80" s="118">
        <v>1731.5160000000001</v>
      </c>
      <c r="E80" s="118">
        <v>1863.3779999999999</v>
      </c>
      <c r="F80" s="118">
        <v>1796.3219999999999</v>
      </c>
      <c r="G80" s="118">
        <v>1558.7180000000001</v>
      </c>
      <c r="H80" s="118">
        <v>1562.364</v>
      </c>
      <c r="I80" s="118">
        <v>1383.704</v>
      </c>
      <c r="J80" s="118">
        <v>1561.35</v>
      </c>
      <c r="K80" s="118">
        <v>1891.7270000000001</v>
      </c>
      <c r="L80" s="118">
        <v>1566.806</v>
      </c>
      <c r="M80" s="118">
        <v>1737.0229999999999</v>
      </c>
      <c r="N80" s="261">
        <v>20078.274000000001</v>
      </c>
      <c r="O80" s="260">
        <v>2024</v>
      </c>
      <c r="P80" s="118">
        <v>4784</v>
      </c>
      <c r="Q80" s="118">
        <v>4847</v>
      </c>
      <c r="R80" s="118">
        <v>4794</v>
      </c>
      <c r="S80" s="118">
        <v>5159</v>
      </c>
      <c r="T80" s="118">
        <v>4970</v>
      </c>
      <c r="U80" s="118">
        <v>4434</v>
      </c>
      <c r="V80" s="118">
        <v>4508</v>
      </c>
      <c r="W80" s="118">
        <v>4030</v>
      </c>
      <c r="X80" s="118">
        <v>4474</v>
      </c>
      <c r="Y80" s="118">
        <v>5476</v>
      </c>
      <c r="Z80" s="118">
        <v>4467</v>
      </c>
      <c r="AA80" s="118">
        <v>4884</v>
      </c>
      <c r="AB80" s="118">
        <v>56827</v>
      </c>
      <c r="AC80" s="260">
        <v>2024</v>
      </c>
      <c r="AD80" s="118">
        <f t="shared" si="491"/>
        <v>356.11789297658856</v>
      </c>
      <c r="AE80" s="118">
        <f t="shared" si="481"/>
        <v>355.20899525479683</v>
      </c>
      <c r="AF80" s="118">
        <f t="shared" si="482"/>
        <v>361.18397997496868</v>
      </c>
      <c r="AG80" s="118">
        <f t="shared" si="492"/>
        <v>361.18976545842219</v>
      </c>
      <c r="AH80" s="118">
        <f t="shared" si="483"/>
        <v>361.43299798792754</v>
      </c>
      <c r="AI80" s="118">
        <f t="shared" si="484"/>
        <v>351.53766350924678</v>
      </c>
      <c r="AJ80" s="118">
        <f t="shared" si="485"/>
        <v>346.57586512866015</v>
      </c>
      <c r="AK80" s="118">
        <f t="shared" si="486"/>
        <v>343.35086848635234</v>
      </c>
      <c r="AL80" s="118">
        <f t="shared" si="487"/>
        <v>348.98301296379077</v>
      </c>
      <c r="AM80" s="118">
        <f t="shared" si="488"/>
        <v>345.4578159240321</v>
      </c>
      <c r="AN80" s="118">
        <f t="shared" si="489"/>
        <v>350.75128721737184</v>
      </c>
      <c r="AO80" s="262">
        <f t="shared" si="490"/>
        <v>355.65581490581491</v>
      </c>
      <c r="AP80" s="227"/>
      <c r="AQ80" s="228"/>
      <c r="AR80" s="228"/>
      <c r="AS80" s="228"/>
      <c r="AT80" s="228"/>
      <c r="AU80" s="228"/>
    </row>
    <row r="81" spans="1:47" s="229" customFormat="1">
      <c r="A81" s="288">
        <v>2025</v>
      </c>
      <c r="B81" s="289">
        <v>1662.1189999999999</v>
      </c>
      <c r="C81" s="289">
        <v>1368.0940000000001</v>
      </c>
      <c r="D81" s="289">
        <v>1602.1210000000001</v>
      </c>
      <c r="E81" s="289">
        <v>1728.9369999999999</v>
      </c>
      <c r="F81" s="289">
        <v>1527.644</v>
      </c>
      <c r="G81" s="289">
        <v>1763.528</v>
      </c>
      <c r="H81" s="289">
        <v>1566.566</v>
      </c>
      <c r="I81" s="289">
        <v>1291.9870000000001</v>
      </c>
      <c r="J81" s="289">
        <v>1501.4079999999999</v>
      </c>
      <c r="K81" s="289">
        <v>1701.7339999999999</v>
      </c>
      <c r="L81" s="289">
        <v>1532.5329999999999</v>
      </c>
      <c r="M81" s="289">
        <v>1723.375</v>
      </c>
      <c r="N81" s="290">
        <v>18970.045999999998</v>
      </c>
      <c r="O81" s="288">
        <v>2025</v>
      </c>
      <c r="P81" s="289">
        <v>4685</v>
      </c>
      <c r="Q81" s="289">
        <v>3816</v>
      </c>
      <c r="R81" s="289">
        <v>4451</v>
      </c>
      <c r="S81" s="289">
        <v>4796</v>
      </c>
      <c r="T81" s="289">
        <v>4270</v>
      </c>
      <c r="U81" s="289">
        <v>4917</v>
      </c>
      <c r="V81" s="289">
        <v>4521</v>
      </c>
      <c r="W81" s="289">
        <v>3744</v>
      </c>
      <c r="X81" s="289">
        <v>4345</v>
      </c>
      <c r="Y81" s="289">
        <v>4848</v>
      </c>
      <c r="Z81" s="289">
        <v>4362</v>
      </c>
      <c r="AA81" s="289">
        <v>4827</v>
      </c>
      <c r="AB81" s="289">
        <v>53582</v>
      </c>
      <c r="AC81" s="288">
        <v>2025</v>
      </c>
      <c r="AD81" s="289">
        <f t="shared" ref="AD81" si="493">IF(OR(B81=""),"",((B81/P81)*1000))</f>
        <v>354.77459978655281</v>
      </c>
      <c r="AE81" s="289">
        <f t="shared" ref="AE81" si="494">IF(OR(C81=""),"",((C81/Q81)*1000))</f>
        <v>358.51519916142558</v>
      </c>
      <c r="AF81" s="289">
        <f t="shared" ref="AF81" si="495">IF(OR(D81=""),"",((D81/R81)*1000))</f>
        <v>359.94630420130306</v>
      </c>
      <c r="AG81" s="289">
        <f t="shared" ref="AG81" si="496">IF(OR(E81=""),"",((E81/S81)*1000))</f>
        <v>360.49562135112592</v>
      </c>
      <c r="AH81" s="289">
        <f t="shared" ref="AH81" si="497">IF(OR(F81=""),"",((F81/T81)*1000))</f>
        <v>357.76206088992973</v>
      </c>
      <c r="AI81" s="289">
        <f t="shared" ref="AI81" si="498">IF(OR(G81=""),"",((G81/U81)*1000))</f>
        <v>358.65934512914379</v>
      </c>
      <c r="AJ81" s="289">
        <f t="shared" ref="AJ81" si="499">IF(OR(H81=""),"",((H81/V81)*1000))</f>
        <v>346.50873700508737</v>
      </c>
      <c r="AK81" s="289">
        <f t="shared" ref="AK81" si="500">IF(OR(I81=""),"",((I81/W81)*1000))</f>
        <v>345.08199786324786</v>
      </c>
      <c r="AL81" s="289">
        <f t="shared" ref="AL81" si="501">IF(OR(J81=""),"",((J81/X81)*1000))</f>
        <v>345.54844649021862</v>
      </c>
      <c r="AM81" s="289">
        <f t="shared" ref="AM81" si="502">IF(OR(K81=""),"",((K81/Y81)*1000))</f>
        <v>351.01773927392736</v>
      </c>
      <c r="AN81" s="289">
        <f t="shared" ref="AN81" si="503">IF(OR(L81=""),"",((L81/Z81)*1000))</f>
        <v>351.33723062815221</v>
      </c>
      <c r="AO81" s="291">
        <f t="shared" ref="AO81" si="504">IF(OR(M81=""),"",((M81/AA81)*1000))</f>
        <v>357.02817484980318</v>
      </c>
      <c r="AP81" s="227"/>
      <c r="AQ81" s="228"/>
      <c r="AR81" s="228"/>
      <c r="AS81" s="228"/>
      <c r="AT81" s="228"/>
      <c r="AU81" s="228"/>
    </row>
    <row r="82" spans="1:47" s="232" customFormat="1" ht="33.6">
      <c r="A82" s="105" t="s">
        <v>100</v>
      </c>
      <c r="B82" s="106">
        <f>AVERAGE(B77:B81)</f>
        <v>1665.2364000000002</v>
      </c>
      <c r="C82" s="106">
        <f t="shared" ref="C82" si="505">AVERAGE(C77:C81)</f>
        <v>1540.1492000000001</v>
      </c>
      <c r="D82" s="106">
        <f t="shared" ref="D82" si="506">AVERAGE(D77:D81)</f>
        <v>1803.9078000000002</v>
      </c>
      <c r="E82" s="106">
        <f t="shared" ref="E82" si="507">AVERAGE(E77:E81)</f>
        <v>1776.7099999999998</v>
      </c>
      <c r="F82" s="106">
        <f t="shared" ref="F82" si="508">AVERAGE(F77:F81)</f>
        <v>1744.4105999999999</v>
      </c>
      <c r="G82" s="106">
        <f t="shared" ref="G82" si="509">AVERAGE(G77:G81)</f>
        <v>1791.0065999999999</v>
      </c>
      <c r="H82" s="106">
        <f t="shared" ref="H82" si="510">AVERAGE(H77:H81)</f>
        <v>1599.7003999999999</v>
      </c>
      <c r="I82" s="106">
        <f t="shared" ref="I82" si="511">AVERAGE(I77:I81)</f>
        <v>1574.1658</v>
      </c>
      <c r="J82" s="106">
        <f t="shared" ref="J82" si="512">AVERAGE(J77:J81)</f>
        <v>1643.8380000000002</v>
      </c>
      <c r="K82" s="106">
        <f t="shared" ref="K82" si="513">AVERAGE(K77:K81)</f>
        <v>1732.3412000000001</v>
      </c>
      <c r="L82" s="106">
        <f t="shared" ref="L82" si="514">AVERAGE(L77:L81)</f>
        <v>1687.1392000000001</v>
      </c>
      <c r="M82" s="106">
        <f t="shared" ref="M82" si="515">AVERAGE(M77:M81)</f>
        <v>1768.3092000000001</v>
      </c>
      <c r="N82" s="209">
        <f>AVERAGE(N77:N81)</f>
        <v>20326.914400000001</v>
      </c>
      <c r="O82" s="105" t="s">
        <v>100</v>
      </c>
      <c r="P82" s="106">
        <f>AVERAGE(P77:P81)</f>
        <v>4720</v>
      </c>
      <c r="Q82" s="106">
        <f t="shared" ref="Q82" si="516">AVERAGE(Q77:Q81)</f>
        <v>4345.3999999999996</v>
      </c>
      <c r="R82" s="106">
        <f t="shared" ref="R82" si="517">AVERAGE(R77:R81)</f>
        <v>5047.2</v>
      </c>
      <c r="S82" s="106">
        <f t="shared" ref="S82" si="518">AVERAGE(S77:S81)</f>
        <v>4975.8</v>
      </c>
      <c r="T82" s="106">
        <f t="shared" ref="T82" si="519">AVERAGE(T77:T81)</f>
        <v>4866.2</v>
      </c>
      <c r="U82" s="106">
        <f t="shared" ref="U82" si="520">AVERAGE(U77:U81)</f>
        <v>5049</v>
      </c>
      <c r="V82" s="106">
        <f t="shared" ref="V82" si="521">AVERAGE(V77:V81)</f>
        <v>4568.6000000000004</v>
      </c>
      <c r="W82" s="106">
        <f t="shared" ref="W82" si="522">AVERAGE(W77:W81)</f>
        <v>4549.2</v>
      </c>
      <c r="X82" s="106">
        <f t="shared" ref="X82" si="523">AVERAGE(X77:X81)</f>
        <v>4722.6000000000004</v>
      </c>
      <c r="Y82" s="106">
        <f t="shared" ref="Y82" si="524">AVERAGE(Y77:Y81)</f>
        <v>4963.8</v>
      </c>
      <c r="Z82" s="106">
        <f t="shared" ref="Z82" si="525">AVERAGE(Z77:Z81)</f>
        <v>4809</v>
      </c>
      <c r="AA82" s="106">
        <f t="shared" ref="AA82" si="526">AVERAGE(AA77:AA81)</f>
        <v>4995</v>
      </c>
      <c r="AB82" s="106">
        <f>AVERAGE(AB77:AB81)</f>
        <v>57611.8</v>
      </c>
      <c r="AC82" s="105" t="s">
        <v>100</v>
      </c>
      <c r="AD82" s="106">
        <f>AVERAGE(AD77:AD81)</f>
        <v>352.79401066069397</v>
      </c>
      <c r="AE82" s="106">
        <f t="shared" ref="AE82" si="527">AVERAGE(AE77:AE81)</f>
        <v>354.53944775105685</v>
      </c>
      <c r="AF82" s="106">
        <f t="shared" ref="AF82" si="528">AVERAGE(AF77:AF81)</f>
        <v>357.56601644562204</v>
      </c>
      <c r="AG82" s="106">
        <f t="shared" ref="AG82" si="529">AVERAGE(AG77:AG81)</f>
        <v>356.99698690065213</v>
      </c>
      <c r="AH82" s="106">
        <f t="shared" ref="AH82" si="530">AVERAGE(AH77:AH81)</f>
        <v>358.45944749374371</v>
      </c>
      <c r="AI82" s="106">
        <f t="shared" ref="AI82" si="531">AVERAGE(AI77:AI81)</f>
        <v>354.75803104144296</v>
      </c>
      <c r="AJ82" s="106">
        <f t="shared" ref="AJ82" si="532">AVERAGE(AJ77:AJ81)</f>
        <v>350.11015913562426</v>
      </c>
      <c r="AK82" s="106">
        <f t="shared" ref="AK82" si="533">AVERAGE(AK77:AK81)</f>
        <v>345.90320494753121</v>
      </c>
      <c r="AL82" s="106">
        <f t="shared" ref="AL82" si="534">AVERAGE(AL77:AL81)</f>
        <v>348.14672484520793</v>
      </c>
      <c r="AM82" s="106">
        <f t="shared" ref="AM82" si="535">AVERAGE(AM77:AM81)</f>
        <v>349.12382236095493</v>
      </c>
      <c r="AN82" s="106">
        <f t="shared" ref="AN82" si="536">AVERAGE(AN77:AN81)</f>
        <v>350.84510238987042</v>
      </c>
      <c r="AO82" s="210">
        <f t="shared" ref="AO82" si="537">AVERAGE(AO77:AO81)</f>
        <v>354.21144595397442</v>
      </c>
      <c r="AP82" s="230"/>
      <c r="AQ82" s="231"/>
      <c r="AR82" s="231"/>
      <c r="AS82" s="231"/>
      <c r="AT82" s="231"/>
      <c r="AU82" s="231"/>
    </row>
    <row r="83" spans="1:47" s="215" customFormat="1" ht="31.5" customHeight="1">
      <c r="A83" s="263">
        <v>2026</v>
      </c>
      <c r="B83" s="120">
        <v>1537</v>
      </c>
      <c r="C83" s="120">
        <v>1492</v>
      </c>
      <c r="D83" s="120">
        <v>1767</v>
      </c>
      <c r="E83" s="120"/>
      <c r="F83" s="120"/>
      <c r="G83" s="120"/>
      <c r="H83" s="120"/>
      <c r="I83" s="120"/>
      <c r="J83" s="120"/>
      <c r="K83" s="120"/>
      <c r="L83" s="120"/>
      <c r="M83" s="120"/>
      <c r="N83" s="120">
        <f>SUM(B83:M83)</f>
        <v>4796</v>
      </c>
      <c r="O83" s="263">
        <v>2026</v>
      </c>
      <c r="P83" s="120">
        <v>4295</v>
      </c>
      <c r="Q83" s="120">
        <v>4164</v>
      </c>
      <c r="R83" s="120">
        <v>4885</v>
      </c>
      <c r="S83" s="120"/>
      <c r="T83" s="120"/>
      <c r="U83" s="120"/>
      <c r="V83" s="120"/>
      <c r="W83" s="120"/>
      <c r="X83" s="120"/>
      <c r="Y83" s="120"/>
      <c r="Z83" s="120"/>
      <c r="AA83" s="120"/>
      <c r="AB83" s="120">
        <f>SUM(P83:AA83)</f>
        <v>13344</v>
      </c>
      <c r="AC83" s="263">
        <v>2026</v>
      </c>
      <c r="AD83" s="120">
        <f t="shared" ref="AD83" si="538">IF(OR(B83=""),"",((B83/P83)*1000))</f>
        <v>357.85797438882423</v>
      </c>
      <c r="AE83" s="120">
        <f t="shared" ref="AE83" si="539">IF(OR(C83=""),"",((C83/Q83)*1000))</f>
        <v>358.30931796349665</v>
      </c>
      <c r="AF83" s="120">
        <f t="shared" ref="AF83" si="540">IF(OR(D83=""),"",((D83/R83)*1000))</f>
        <v>361.71954964176052</v>
      </c>
      <c r="AG83" s="120" t="str">
        <f t="shared" ref="AG83" si="541">IF(OR(E83=""),"",((E83/S83)*1000))</f>
        <v/>
      </c>
      <c r="AH83" s="120" t="str">
        <f t="shared" ref="AH83" si="542">IF(OR(F83=""),"",((F83/T83)*1000))</f>
        <v/>
      </c>
      <c r="AI83" s="120" t="str">
        <f t="shared" ref="AI83" si="543">IF(OR(G83=""),"",((G83/U83)*1000))</f>
        <v/>
      </c>
      <c r="AJ83" s="120" t="str">
        <f t="shared" ref="AJ83" si="544">IF(OR(H83=""),"",((H83/V83)*1000))</f>
        <v/>
      </c>
      <c r="AK83" s="120" t="str">
        <f t="shared" ref="AK83" si="545">IF(OR(I83=""),"",((I83/W83)*1000))</f>
        <v/>
      </c>
      <c r="AL83" s="120" t="str">
        <f t="shared" ref="AL83" si="546">IF(OR(J83=""),"",((J83/X83)*1000))</f>
        <v/>
      </c>
      <c r="AM83" s="120" t="str">
        <f t="shared" ref="AM83" si="547">IF(OR(K83=""),"",((K83/Y83)*1000))</f>
        <v/>
      </c>
      <c r="AN83" s="120" t="str">
        <f t="shared" ref="AN83" si="548">IF(OR(L83=""),"",((L83/Z83)*1000))</f>
        <v/>
      </c>
      <c r="AO83" s="264" t="str">
        <f t="shared" ref="AO83" si="549">IF(OR(M83=""),"",((M83/AA83)*1000))</f>
        <v/>
      </c>
      <c r="AP83" s="214"/>
      <c r="AQ83" s="214"/>
      <c r="AR83" s="214"/>
      <c r="AS83" s="214"/>
    </row>
    <row r="84" spans="1:47" s="193" customFormat="1" ht="31.5" customHeight="1">
      <c r="A84" s="108" t="s">
        <v>98</v>
      </c>
      <c r="B84" s="109">
        <f>IF(OR(B83=""),"",((B83-B81)/B81))</f>
        <v>-7.5276800277236419E-2</v>
      </c>
      <c r="C84" s="109">
        <f t="shared" ref="C84" si="550">IF(OR(C83=""),"",((C83-C81)/C81))</f>
        <v>9.0568338140507854E-2</v>
      </c>
      <c r="D84" s="109">
        <f t="shared" ref="D84" si="551">IF(OR(D83=""),"",((D83-D81)/D81))</f>
        <v>0.10291295101930496</v>
      </c>
      <c r="E84" s="109" t="str">
        <f t="shared" ref="E84" si="552">IF(OR(E83=""),"",((E83-E81)/E81))</f>
        <v/>
      </c>
      <c r="F84" s="109" t="str">
        <f t="shared" ref="F84" si="553">IF(OR(F83=""),"",((F83-F81)/F81))</f>
        <v/>
      </c>
      <c r="G84" s="109" t="str">
        <f t="shared" ref="G84" si="554">IF(OR(G83=""),"",((G83-G81)/G81))</f>
        <v/>
      </c>
      <c r="H84" s="109" t="str">
        <f t="shared" ref="H84" si="555">IF(OR(H83=""),"",((H83-H81)/H81))</f>
        <v/>
      </c>
      <c r="I84" s="109" t="str">
        <f t="shared" ref="I84" si="556">IF(OR(I83=""),"",((I83-I81)/I81))</f>
        <v/>
      </c>
      <c r="J84" s="109" t="str">
        <f t="shared" ref="J84" si="557">IF(OR(J83=""),"",((J83-J81)/J81))</f>
        <v/>
      </c>
      <c r="K84" s="109" t="str">
        <f t="shared" ref="K84" si="558">IF(OR(K83=""),"",((K83-K81)/K81))</f>
        <v/>
      </c>
      <c r="L84" s="109" t="str">
        <f t="shared" ref="L84" si="559">IF(OR(L83=""),"",((L83-L81)/L81))</f>
        <v/>
      </c>
      <c r="M84" s="109" t="str">
        <f t="shared" ref="M84" si="560">IF(OR(M83=""),"",((M83-M81)/M81))</f>
        <v/>
      </c>
      <c r="N84" s="216"/>
      <c r="O84" s="108" t="s">
        <v>98</v>
      </c>
      <c r="P84" s="109">
        <f>IF(OR(P83=""),"",((P83-P81)/P81))</f>
        <v>-8.3244397011739593E-2</v>
      </c>
      <c r="Q84" s="109">
        <f t="shared" ref="Q84" si="561">IF(OR(Q83=""),"",((Q83-Q81)/Q81))</f>
        <v>9.1194968553459113E-2</v>
      </c>
      <c r="R84" s="109">
        <f t="shared" ref="R84" si="562">IF(OR(R83=""),"",((R83-R81)/R81))</f>
        <v>9.7506178386879347E-2</v>
      </c>
      <c r="S84" s="109" t="str">
        <f t="shared" ref="S84" si="563">IF(OR(S83=""),"",((S83-S81)/S81))</f>
        <v/>
      </c>
      <c r="T84" s="109" t="str">
        <f t="shared" ref="T84" si="564">IF(OR(T83=""),"",((T83-T81)/T81))</f>
        <v/>
      </c>
      <c r="U84" s="109" t="str">
        <f t="shared" ref="U84" si="565">IF(OR(U83=""),"",((U83-U81)/U81))</f>
        <v/>
      </c>
      <c r="V84" s="109" t="str">
        <f t="shared" ref="V84" si="566">IF(OR(V83=""),"",((V83-V81)/V81))</f>
        <v/>
      </c>
      <c r="W84" s="109" t="str">
        <f t="shared" ref="W84" si="567">IF(OR(W83=""),"",((W83-W81)/W81))</f>
        <v/>
      </c>
      <c r="X84" s="109" t="str">
        <f t="shared" ref="X84" si="568">IF(OR(X83=""),"",((X83-X81)/X81))</f>
        <v/>
      </c>
      <c r="Y84" s="109" t="str">
        <f t="shared" ref="Y84" si="569">IF(OR(Y83=""),"",((Y83-Y81)/Y81))</f>
        <v/>
      </c>
      <c r="Z84" s="109" t="str">
        <f t="shared" ref="Z84" si="570">IF(OR(Z83=""),"",((Z83-Z81)/Z81))</f>
        <v/>
      </c>
      <c r="AA84" s="109" t="str">
        <f t="shared" ref="AA84" si="571">IF(OR(AA83=""),"",((AA83-AA81)/AA81))</f>
        <v/>
      </c>
      <c r="AB84" s="217"/>
      <c r="AC84" s="108" t="s">
        <v>98</v>
      </c>
      <c r="AD84" s="109">
        <f>IF(OR(AD83=""),"",((AD83-AD81)/AD81))</f>
        <v>8.6910804892078135E-3</v>
      </c>
      <c r="AE84" s="109">
        <f t="shared" ref="AE84" si="572">IF(OR(AE83=""),"",((AE83-AE81)/AE81))</f>
        <v>-5.742607242607622E-4</v>
      </c>
      <c r="AF84" s="109">
        <f t="shared" ref="AF84" si="573">IF(OR(AF83=""),"",((AF83-AF81)/AF81))</f>
        <v>4.926416578695459E-3</v>
      </c>
      <c r="AG84" s="109" t="str">
        <f t="shared" ref="AG84" si="574">IF(OR(AG83=""),"",((AG83-AG81)/AG81))</f>
        <v/>
      </c>
      <c r="AH84" s="109" t="str">
        <f t="shared" ref="AH84" si="575">IF(OR(AH83=""),"",((AH83-AH81)/AH81))</f>
        <v/>
      </c>
      <c r="AI84" s="109" t="str">
        <f t="shared" ref="AI84" si="576">IF(OR(AI83=""),"",((AI83-AI81)/AI81))</f>
        <v/>
      </c>
      <c r="AJ84" s="109" t="str">
        <f t="shared" ref="AJ84" si="577">IF(OR(AJ83=""),"",((AJ83-AJ81)/AJ81))</f>
        <v/>
      </c>
      <c r="AK84" s="109" t="str">
        <f t="shared" ref="AK84" si="578">IF(OR(AK83=""),"",((AK83-AK81)/AK81))</f>
        <v/>
      </c>
      <c r="AL84" s="109" t="str">
        <f t="shared" ref="AL84" si="579">IF(OR(AL83=""),"",((AL83-AL81)/AL81))</f>
        <v/>
      </c>
      <c r="AM84" s="109" t="str">
        <f t="shared" ref="AM84" si="580">IF(OR(AM83=""),"",((AM83-AM81)/AM81))</f>
        <v/>
      </c>
      <c r="AN84" s="109" t="str">
        <f t="shared" ref="AN84" si="581">IF(OR(AN83=""),"",((AN83-AN81)/AN81))</f>
        <v/>
      </c>
      <c r="AO84" s="218" t="str">
        <f t="shared" ref="AO84" si="582">IF(OR(AO83=""),"",((AO83-AO81)/AO81))</f>
        <v/>
      </c>
      <c r="AP84" s="226"/>
      <c r="AQ84" s="226"/>
      <c r="AR84" s="226"/>
      <c r="AS84" s="226"/>
      <c r="AT84" s="226"/>
      <c r="AU84" s="226"/>
    </row>
    <row r="85" spans="1:47" s="193" customFormat="1" ht="31.5" customHeight="1">
      <c r="A85" s="108" t="s">
        <v>99</v>
      </c>
      <c r="B85" s="109">
        <f>IF(OR(B83=""),"",((B83-B82)/B82))</f>
        <v>-7.7007925121021989E-2</v>
      </c>
      <c r="C85" s="109">
        <f>IF(OR(C83=""),"",((C83-C82)/C82))</f>
        <v>-3.1262685459304891E-2</v>
      </c>
      <c r="D85" s="109">
        <f t="shared" ref="D85:M85" si="583">IF(OR(D83=""),"",((D83-D82)/D82))</f>
        <v>-2.0459914858176331E-2</v>
      </c>
      <c r="E85" s="109" t="str">
        <f t="shared" si="583"/>
        <v/>
      </c>
      <c r="F85" s="109" t="str">
        <f t="shared" si="583"/>
        <v/>
      </c>
      <c r="G85" s="109" t="str">
        <f t="shared" si="583"/>
        <v/>
      </c>
      <c r="H85" s="109" t="str">
        <f t="shared" si="583"/>
        <v/>
      </c>
      <c r="I85" s="109" t="str">
        <f t="shared" si="583"/>
        <v/>
      </c>
      <c r="J85" s="109" t="str">
        <f t="shared" si="583"/>
        <v/>
      </c>
      <c r="K85" s="109" t="str">
        <f t="shared" si="583"/>
        <v/>
      </c>
      <c r="L85" s="109" t="str">
        <f t="shared" si="583"/>
        <v/>
      </c>
      <c r="M85" s="109" t="str">
        <f t="shared" si="583"/>
        <v/>
      </c>
      <c r="N85" s="216"/>
      <c r="O85" s="108" t="s">
        <v>99</v>
      </c>
      <c r="P85" s="109">
        <f>IF(OR(P83=""),"",((P83-P82)/P82))</f>
        <v>-9.0042372881355928E-2</v>
      </c>
      <c r="Q85" s="109">
        <f t="shared" ref="Q85:W85" si="584">IF(OR(Q83=""),"",((Q83-Q82)/Q82))</f>
        <v>-4.1745293873981598E-2</v>
      </c>
      <c r="R85" s="109">
        <f t="shared" si="584"/>
        <v>-3.2136630210809917E-2</v>
      </c>
      <c r="S85" s="109" t="str">
        <f t="shared" si="584"/>
        <v/>
      </c>
      <c r="T85" s="109" t="str">
        <f t="shared" si="584"/>
        <v/>
      </c>
      <c r="U85" s="109" t="str">
        <f t="shared" si="584"/>
        <v/>
      </c>
      <c r="V85" s="109" t="str">
        <f t="shared" si="584"/>
        <v/>
      </c>
      <c r="W85" s="109" t="str">
        <f t="shared" si="584"/>
        <v/>
      </c>
      <c r="X85" s="109" t="str">
        <f>IF(OR(X83=""),"",((X83-X82)/X82))</f>
        <v/>
      </c>
      <c r="Y85" s="109" t="str">
        <f t="shared" ref="Y85:AA85" si="585">IF(OR(Y83=""),"",((Y83-Y82)/Y82))</f>
        <v/>
      </c>
      <c r="Z85" s="109" t="str">
        <f t="shared" si="585"/>
        <v/>
      </c>
      <c r="AA85" s="109" t="str">
        <f t="shared" si="585"/>
        <v/>
      </c>
      <c r="AB85" s="217"/>
      <c r="AC85" s="108" t="s">
        <v>99</v>
      </c>
      <c r="AD85" s="109">
        <f>IF(OR(AD83=""),"",((AD83-AD82)/AD82))</f>
        <v>1.435388236508533E-2</v>
      </c>
      <c r="AE85" s="109">
        <f t="shared" ref="AE85:AK85" si="586">IF(OR(AE83=""),"",((AE83-AE82)/AE82))</f>
        <v>1.063314741519778E-2</v>
      </c>
      <c r="AF85" s="109">
        <f t="shared" si="586"/>
        <v>1.1616129623912803E-2</v>
      </c>
      <c r="AG85" s="109" t="str">
        <f t="shared" si="586"/>
        <v/>
      </c>
      <c r="AH85" s="109" t="str">
        <f t="shared" si="586"/>
        <v/>
      </c>
      <c r="AI85" s="109" t="str">
        <f t="shared" si="586"/>
        <v/>
      </c>
      <c r="AJ85" s="109" t="str">
        <f t="shared" si="586"/>
        <v/>
      </c>
      <c r="AK85" s="109" t="str">
        <f t="shared" si="586"/>
        <v/>
      </c>
      <c r="AL85" s="109" t="str">
        <f>IF(OR(AL83=""),"",((AL83-AL82)/AL82))</f>
        <v/>
      </c>
      <c r="AM85" s="109" t="str">
        <f t="shared" ref="AM85:AO85" si="587">IF(OR(AM83=""),"",((AM83-AM82)/AM82))</f>
        <v/>
      </c>
      <c r="AN85" s="109" t="str">
        <f t="shared" si="587"/>
        <v/>
      </c>
      <c r="AO85" s="218" t="str">
        <f t="shared" si="587"/>
        <v/>
      </c>
      <c r="AP85" s="194"/>
      <c r="AQ85" s="226"/>
      <c r="AR85" s="226"/>
      <c r="AS85" s="226"/>
      <c r="AT85" s="226"/>
      <c r="AU85" s="226"/>
    </row>
    <row r="86" spans="1:47" s="193" customFormat="1" ht="49.5" customHeight="1">
      <c r="A86" s="237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226"/>
      <c r="AR86" s="226"/>
      <c r="AS86" s="226"/>
      <c r="AT86" s="226"/>
      <c r="AU86" s="226"/>
    </row>
    <row r="87" spans="1:47" s="223" customFormat="1" ht="38.4">
      <c r="A87" s="222" t="s">
        <v>84</v>
      </c>
      <c r="B87" s="198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P87" s="224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0"/>
      <c r="AD87" s="201"/>
      <c r="AE87" s="201"/>
      <c r="AF87" s="201"/>
      <c r="AG87" s="201"/>
      <c r="AH87" s="201"/>
      <c r="AI87" s="201"/>
      <c r="AJ87" s="201"/>
      <c r="AK87" s="201"/>
      <c r="AL87" s="201"/>
      <c r="AM87" s="201"/>
      <c r="AN87" s="201"/>
      <c r="AO87" s="201"/>
      <c r="AP87" s="201"/>
      <c r="AQ87" s="225"/>
      <c r="AR87" s="225"/>
      <c r="AS87" s="225"/>
      <c r="AT87" s="225"/>
      <c r="AU87" s="225"/>
    </row>
    <row r="88" spans="1:47" s="223" customFormat="1" ht="21.6">
      <c r="A88" s="97" t="s">
        <v>148</v>
      </c>
      <c r="B88" s="198"/>
      <c r="C88" s="199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7" t="s">
        <v>143</v>
      </c>
      <c r="P88" s="198"/>
      <c r="Q88" s="199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7" t="s">
        <v>144</v>
      </c>
      <c r="AD88" s="200"/>
      <c r="AE88" s="200"/>
      <c r="AF88" s="200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  <c r="AQ88" s="225"/>
      <c r="AR88" s="225"/>
      <c r="AS88" s="225"/>
      <c r="AT88" s="225"/>
      <c r="AU88" s="225"/>
    </row>
    <row r="89" spans="1:47" s="193" customFormat="1">
      <c r="A89" s="99" t="s">
        <v>64</v>
      </c>
      <c r="B89" s="100" t="s">
        <v>65</v>
      </c>
      <c r="C89" s="100" t="s">
        <v>66</v>
      </c>
      <c r="D89" s="100" t="s">
        <v>67</v>
      </c>
      <c r="E89" s="100" t="s">
        <v>68</v>
      </c>
      <c r="F89" s="100" t="s">
        <v>69</v>
      </c>
      <c r="G89" s="100" t="s">
        <v>70</v>
      </c>
      <c r="H89" s="100" t="s">
        <v>71</v>
      </c>
      <c r="I89" s="100" t="s">
        <v>72</v>
      </c>
      <c r="J89" s="100" t="s">
        <v>73</v>
      </c>
      <c r="K89" s="100" t="s">
        <v>74</v>
      </c>
      <c r="L89" s="100" t="s">
        <v>75</v>
      </c>
      <c r="M89" s="100" t="s">
        <v>76</v>
      </c>
      <c r="N89" s="204" t="s">
        <v>77</v>
      </c>
      <c r="O89" s="99" t="s">
        <v>64</v>
      </c>
      <c r="P89" s="100" t="s">
        <v>65</v>
      </c>
      <c r="Q89" s="100" t="s">
        <v>66</v>
      </c>
      <c r="R89" s="100" t="s">
        <v>67</v>
      </c>
      <c r="S89" s="100" t="s">
        <v>68</v>
      </c>
      <c r="T89" s="100" t="s">
        <v>69</v>
      </c>
      <c r="U89" s="100" t="s">
        <v>70</v>
      </c>
      <c r="V89" s="100" t="s">
        <v>71</v>
      </c>
      <c r="W89" s="100" t="s">
        <v>72</v>
      </c>
      <c r="X89" s="100" t="s">
        <v>73</v>
      </c>
      <c r="Y89" s="100" t="s">
        <v>74</v>
      </c>
      <c r="Z89" s="100" t="s">
        <v>75</v>
      </c>
      <c r="AA89" s="100" t="s">
        <v>76</v>
      </c>
      <c r="AB89" s="100" t="s">
        <v>77</v>
      </c>
      <c r="AC89" s="99" t="s">
        <v>64</v>
      </c>
      <c r="AD89" s="100" t="s">
        <v>65</v>
      </c>
      <c r="AE89" s="100" t="s">
        <v>66</v>
      </c>
      <c r="AF89" s="100" t="s">
        <v>67</v>
      </c>
      <c r="AG89" s="100" t="s">
        <v>68</v>
      </c>
      <c r="AH89" s="100" t="s">
        <v>69</v>
      </c>
      <c r="AI89" s="100" t="s">
        <v>70</v>
      </c>
      <c r="AJ89" s="100" t="s">
        <v>71</v>
      </c>
      <c r="AK89" s="100" t="s">
        <v>72</v>
      </c>
      <c r="AL89" s="100" t="s">
        <v>73</v>
      </c>
      <c r="AM89" s="100" t="s">
        <v>74</v>
      </c>
      <c r="AN89" s="100" t="s">
        <v>75</v>
      </c>
      <c r="AO89" s="205" t="s">
        <v>76</v>
      </c>
      <c r="AP89" s="194"/>
      <c r="AQ89" s="226"/>
      <c r="AR89" s="226"/>
      <c r="AS89" s="226"/>
      <c r="AT89" s="226"/>
      <c r="AU89" s="226"/>
    </row>
    <row r="90" spans="1:47" s="193" customFormat="1">
      <c r="A90" s="254">
        <v>2020</v>
      </c>
      <c r="B90" s="116">
        <v>15540.787</v>
      </c>
      <c r="C90" s="116">
        <v>13650.276</v>
      </c>
      <c r="D90" s="116">
        <v>15493.055</v>
      </c>
      <c r="E90" s="116">
        <v>14129.887000000001</v>
      </c>
      <c r="F90" s="116">
        <v>13022.587</v>
      </c>
      <c r="G90" s="116">
        <v>16020.677</v>
      </c>
      <c r="H90" s="116">
        <v>15187.094999999999</v>
      </c>
      <c r="I90" s="116">
        <v>14452.871999999999</v>
      </c>
      <c r="J90" s="116">
        <v>15344.6</v>
      </c>
      <c r="K90" s="116">
        <v>15358.137000000001</v>
      </c>
      <c r="L90" s="116">
        <v>15058.043</v>
      </c>
      <c r="M90" s="116">
        <v>16397.423999999999</v>
      </c>
      <c r="N90" s="255">
        <v>179655.44</v>
      </c>
      <c r="O90" s="254">
        <v>2020</v>
      </c>
      <c r="P90" s="116">
        <v>41584</v>
      </c>
      <c r="Q90" s="116">
        <v>36070</v>
      </c>
      <c r="R90" s="116">
        <v>40837</v>
      </c>
      <c r="S90" s="116">
        <v>36697</v>
      </c>
      <c r="T90" s="116">
        <v>33613</v>
      </c>
      <c r="U90" s="116">
        <v>41637</v>
      </c>
      <c r="V90" s="116">
        <v>39874</v>
      </c>
      <c r="W90" s="116">
        <v>38145</v>
      </c>
      <c r="X90" s="116">
        <v>40518</v>
      </c>
      <c r="Y90" s="116">
        <v>40657</v>
      </c>
      <c r="Z90" s="116">
        <v>39535</v>
      </c>
      <c r="AA90" s="116">
        <v>43212</v>
      </c>
      <c r="AB90" s="116">
        <v>472379</v>
      </c>
      <c r="AC90" s="254">
        <v>2020</v>
      </c>
      <c r="AD90" s="116">
        <f>IF(OR(B90=""),"",((B90/P90)*1000))</f>
        <v>373.72034917275874</v>
      </c>
      <c r="AE90" s="116">
        <f t="shared" ref="AE90:AE94" si="588">IF(OR(C90=""),"",((C90/Q90)*1000))</f>
        <v>378.43848073191015</v>
      </c>
      <c r="AF90" s="116">
        <f t="shared" ref="AF90:AF94" si="589">IF(OR(D90=""),"",((D90/R90)*1000))</f>
        <v>379.38768763621226</v>
      </c>
      <c r="AG90" s="116">
        <f>IF(OR(E90=""),"",((E90/S90)*1000))</f>
        <v>385.04201978363358</v>
      </c>
      <c r="AH90" s="116">
        <f t="shared" ref="AH90:AH94" si="590">IF(OR(F90=""),"",((F90/T90)*1000))</f>
        <v>387.42709665903072</v>
      </c>
      <c r="AI90" s="116">
        <f t="shared" ref="AI90:AI94" si="591">IF(OR(G90=""),"",((G90/U90)*1000))</f>
        <v>384.7702043855225</v>
      </c>
      <c r="AJ90" s="116">
        <f t="shared" ref="AJ90:AJ94" si="592">IF(OR(H90=""),"",((H90/V90)*1000))</f>
        <v>380.8771379846516</v>
      </c>
      <c r="AK90" s="116">
        <f t="shared" ref="AK90:AK94" si="593">IF(OR(I90=""),"",((I90/W90)*1000))</f>
        <v>378.89296106960279</v>
      </c>
      <c r="AL90" s="116">
        <f t="shared" ref="AL90:AL94" si="594">IF(OR(J90=""),"",((J90/X90)*1000))</f>
        <v>378.71069648057653</v>
      </c>
      <c r="AM90" s="116">
        <f t="shared" ref="AM90:AM94" si="595">IF(OR(K90=""),"",((K90/Y90)*1000))</f>
        <v>377.74889932852898</v>
      </c>
      <c r="AN90" s="116">
        <f t="shared" ref="AN90:AN94" si="596">IF(OR(L90=""),"",((L90/Z90)*1000))</f>
        <v>380.87879094473249</v>
      </c>
      <c r="AO90" s="256">
        <f t="shared" ref="AO90:AO94" si="597">IF(OR(M90=""),"",((M90/AA90)*1000))</f>
        <v>379.46459316856431</v>
      </c>
      <c r="AP90" s="194"/>
      <c r="AQ90" s="226"/>
      <c r="AR90" s="226"/>
      <c r="AS90" s="226"/>
      <c r="AT90" s="226"/>
      <c r="AU90" s="226"/>
    </row>
    <row r="91" spans="1:47" s="193" customFormat="1">
      <c r="A91" s="257">
        <v>2021</v>
      </c>
      <c r="B91" s="117">
        <v>14151.817999999999</v>
      </c>
      <c r="C91" s="117">
        <v>13971.569</v>
      </c>
      <c r="D91" s="117">
        <v>16261.299000000001</v>
      </c>
      <c r="E91" s="117">
        <v>14820.053</v>
      </c>
      <c r="F91" s="117">
        <v>14621.493</v>
      </c>
      <c r="G91" s="117">
        <v>15513.973</v>
      </c>
      <c r="H91" s="117">
        <v>14287.058999999999</v>
      </c>
      <c r="I91" s="117">
        <v>14921.2</v>
      </c>
      <c r="J91" s="117">
        <v>14528.919</v>
      </c>
      <c r="K91" s="117">
        <v>14399.348</v>
      </c>
      <c r="L91" s="117">
        <v>15608.629000000001</v>
      </c>
      <c r="M91" s="117">
        <v>15635.328</v>
      </c>
      <c r="N91" s="258">
        <v>178720.68799999999</v>
      </c>
      <c r="O91" s="257">
        <v>2021</v>
      </c>
      <c r="P91" s="117">
        <v>37418</v>
      </c>
      <c r="Q91" s="117">
        <v>36892</v>
      </c>
      <c r="R91" s="117">
        <v>42527</v>
      </c>
      <c r="S91" s="117">
        <v>38838</v>
      </c>
      <c r="T91" s="117">
        <v>37531</v>
      </c>
      <c r="U91" s="117">
        <v>40002</v>
      </c>
      <c r="V91" s="117">
        <v>37284</v>
      </c>
      <c r="W91" s="117">
        <v>39057</v>
      </c>
      <c r="X91" s="117">
        <v>38761</v>
      </c>
      <c r="Y91" s="117">
        <v>38584</v>
      </c>
      <c r="Z91" s="117">
        <v>41891</v>
      </c>
      <c r="AA91" s="117">
        <v>42049</v>
      </c>
      <c r="AB91" s="117">
        <v>470834</v>
      </c>
      <c r="AC91" s="257">
        <v>2021</v>
      </c>
      <c r="AD91" s="117">
        <f t="shared" ref="AD91:AD94" si="598">IF(OR(B91=""),"",((B91/P91)*1000))</f>
        <v>378.20882997487837</v>
      </c>
      <c r="AE91" s="117">
        <f t="shared" si="588"/>
        <v>378.71541255556758</v>
      </c>
      <c r="AF91" s="117">
        <f t="shared" si="589"/>
        <v>382.3758788534343</v>
      </c>
      <c r="AG91" s="117">
        <f t="shared" ref="AG91:AG94" si="599">IF(OR(E91=""),"",((E91/S91)*1000))</f>
        <v>381.58641021679796</v>
      </c>
      <c r="AH91" s="117">
        <f t="shared" si="590"/>
        <v>389.58442354320425</v>
      </c>
      <c r="AI91" s="117">
        <f t="shared" si="591"/>
        <v>387.82993350332487</v>
      </c>
      <c r="AJ91" s="117">
        <f t="shared" si="592"/>
        <v>383.19544576762149</v>
      </c>
      <c r="AK91" s="117">
        <f t="shared" si="593"/>
        <v>382.03651074071234</v>
      </c>
      <c r="AL91" s="117">
        <f t="shared" si="594"/>
        <v>374.83344082969995</v>
      </c>
      <c r="AM91" s="117">
        <f t="shared" si="595"/>
        <v>373.19479577026749</v>
      </c>
      <c r="AN91" s="117">
        <f t="shared" si="596"/>
        <v>372.60101215058125</v>
      </c>
      <c r="AO91" s="259">
        <f t="shared" si="597"/>
        <v>371.8359057290304</v>
      </c>
      <c r="AP91" s="194"/>
      <c r="AQ91" s="226"/>
      <c r="AR91" s="226"/>
      <c r="AS91" s="226"/>
      <c r="AT91" s="226"/>
      <c r="AU91" s="226"/>
    </row>
    <row r="92" spans="1:47" s="193" customFormat="1">
      <c r="A92" s="254">
        <v>2022</v>
      </c>
      <c r="B92" s="116">
        <v>13753.191999999999</v>
      </c>
      <c r="C92" s="116">
        <v>12718.058999999999</v>
      </c>
      <c r="D92" s="116">
        <v>15873.266</v>
      </c>
      <c r="E92" s="116">
        <v>13376.438</v>
      </c>
      <c r="F92" s="116">
        <v>14801.666999999999</v>
      </c>
      <c r="G92" s="116">
        <v>14728.07</v>
      </c>
      <c r="H92" s="116">
        <v>13434.861000000001</v>
      </c>
      <c r="I92" s="116">
        <v>15341.311</v>
      </c>
      <c r="J92" s="116">
        <v>15029.938</v>
      </c>
      <c r="K92" s="116">
        <v>14685.837</v>
      </c>
      <c r="L92" s="116">
        <v>14989.924000000001</v>
      </c>
      <c r="M92" s="116">
        <v>14897.517</v>
      </c>
      <c r="N92" s="255">
        <v>173630.07999999996</v>
      </c>
      <c r="O92" s="254">
        <v>2022</v>
      </c>
      <c r="P92" s="116">
        <v>36775</v>
      </c>
      <c r="Q92" s="116">
        <v>33661</v>
      </c>
      <c r="R92" s="116">
        <v>41857</v>
      </c>
      <c r="S92" s="116">
        <v>34961</v>
      </c>
      <c r="T92" s="116">
        <v>38490</v>
      </c>
      <c r="U92" s="116">
        <v>38714</v>
      </c>
      <c r="V92" s="116">
        <v>35342</v>
      </c>
      <c r="W92" s="116">
        <v>40735</v>
      </c>
      <c r="X92" s="116">
        <v>40193</v>
      </c>
      <c r="Y92" s="116">
        <v>39226</v>
      </c>
      <c r="Z92" s="116">
        <v>40013</v>
      </c>
      <c r="AA92" s="116">
        <v>39829</v>
      </c>
      <c r="AB92" s="116">
        <v>459796</v>
      </c>
      <c r="AC92" s="254">
        <v>2022</v>
      </c>
      <c r="AD92" s="116">
        <f t="shared" si="598"/>
        <v>373.98210740992522</v>
      </c>
      <c r="AE92" s="116">
        <f t="shared" si="588"/>
        <v>377.82772347820918</v>
      </c>
      <c r="AF92" s="116">
        <f t="shared" si="589"/>
        <v>379.22607926989508</v>
      </c>
      <c r="AG92" s="116">
        <f t="shared" si="599"/>
        <v>382.61028002631502</v>
      </c>
      <c r="AH92" s="116">
        <f t="shared" si="590"/>
        <v>384.55876851130159</v>
      </c>
      <c r="AI92" s="116">
        <f t="shared" si="591"/>
        <v>380.4326600196311</v>
      </c>
      <c r="AJ92" s="116">
        <f t="shared" si="592"/>
        <v>380.13867353290703</v>
      </c>
      <c r="AK92" s="116">
        <f t="shared" si="593"/>
        <v>376.61251994599235</v>
      </c>
      <c r="AL92" s="116">
        <f t="shared" si="594"/>
        <v>373.94416938272832</v>
      </c>
      <c r="AM92" s="116">
        <f t="shared" si="595"/>
        <v>374.39037883036758</v>
      </c>
      <c r="AN92" s="116">
        <f t="shared" si="596"/>
        <v>374.6263464374079</v>
      </c>
      <c r="AO92" s="256">
        <f t="shared" si="597"/>
        <v>374.0369328880966</v>
      </c>
      <c r="AP92" s="194"/>
      <c r="AQ92" s="226"/>
      <c r="AR92" s="226"/>
      <c r="AS92" s="226"/>
      <c r="AT92" s="226"/>
      <c r="AU92" s="226"/>
    </row>
    <row r="93" spans="1:47" s="221" customFormat="1">
      <c r="A93" s="257">
        <v>2023</v>
      </c>
      <c r="B93" s="117">
        <v>14572.411</v>
      </c>
      <c r="C93" s="117">
        <v>12728.621999999999</v>
      </c>
      <c r="D93" s="117">
        <v>14838.438</v>
      </c>
      <c r="E93" s="117">
        <v>12604.305</v>
      </c>
      <c r="F93" s="117">
        <v>13723.001</v>
      </c>
      <c r="G93" s="117">
        <v>14610.248</v>
      </c>
      <c r="H93" s="117">
        <v>13193.264999999999</v>
      </c>
      <c r="I93" s="117">
        <v>13555.26</v>
      </c>
      <c r="J93" s="117">
        <v>13112.478999999999</v>
      </c>
      <c r="K93" s="117">
        <v>14372.906999999999</v>
      </c>
      <c r="L93" s="117">
        <v>14253.665999999999</v>
      </c>
      <c r="M93" s="117">
        <v>13510.602000000001</v>
      </c>
      <c r="N93" s="258">
        <v>165075.204</v>
      </c>
      <c r="O93" s="257">
        <v>2023</v>
      </c>
      <c r="P93" s="117">
        <v>39010</v>
      </c>
      <c r="Q93" s="117">
        <v>33617</v>
      </c>
      <c r="R93" s="117">
        <v>39025</v>
      </c>
      <c r="S93" s="117">
        <v>32973</v>
      </c>
      <c r="T93" s="117">
        <v>35395</v>
      </c>
      <c r="U93" s="117">
        <v>38287</v>
      </c>
      <c r="V93" s="117">
        <v>34356</v>
      </c>
      <c r="W93" s="117">
        <v>35248</v>
      </c>
      <c r="X93" s="117">
        <v>35046</v>
      </c>
      <c r="Y93" s="117">
        <v>38155</v>
      </c>
      <c r="Z93" s="117">
        <v>37848</v>
      </c>
      <c r="AA93" s="117">
        <v>35668</v>
      </c>
      <c r="AB93" s="117">
        <v>434628</v>
      </c>
      <c r="AC93" s="257">
        <v>2023</v>
      </c>
      <c r="AD93" s="117">
        <f t="shared" si="598"/>
        <v>373.55578056908485</v>
      </c>
      <c r="AE93" s="117">
        <f t="shared" si="588"/>
        <v>378.63646369396434</v>
      </c>
      <c r="AF93" s="117">
        <f t="shared" si="589"/>
        <v>380.22903267136451</v>
      </c>
      <c r="AG93" s="117">
        <f t="shared" si="599"/>
        <v>382.26139568738063</v>
      </c>
      <c r="AH93" s="117">
        <f t="shared" si="590"/>
        <v>387.71015680180813</v>
      </c>
      <c r="AI93" s="117">
        <f t="shared" si="591"/>
        <v>381.59814036095804</v>
      </c>
      <c r="AJ93" s="117">
        <f t="shared" si="592"/>
        <v>384.01632902549773</v>
      </c>
      <c r="AK93" s="117">
        <f t="shared" si="593"/>
        <v>384.56820245120292</v>
      </c>
      <c r="AL93" s="117">
        <f t="shared" si="594"/>
        <v>374.15051646407579</v>
      </c>
      <c r="AM93" s="117">
        <f t="shared" si="595"/>
        <v>376.6978639758878</v>
      </c>
      <c r="AN93" s="117">
        <f t="shared" si="596"/>
        <v>376.60288522511092</v>
      </c>
      <c r="AO93" s="259">
        <f t="shared" si="597"/>
        <v>378.78776494336665</v>
      </c>
      <c r="AP93" s="219"/>
      <c r="AQ93" s="220"/>
      <c r="AR93" s="220"/>
      <c r="AS93" s="220"/>
      <c r="AT93" s="220"/>
      <c r="AU93" s="220"/>
    </row>
    <row r="94" spans="1:47" s="229" customFormat="1">
      <c r="A94" s="260">
        <v>2024</v>
      </c>
      <c r="B94" s="118">
        <v>14524.679</v>
      </c>
      <c r="C94" s="118">
        <v>13486.147999999999</v>
      </c>
      <c r="D94" s="118">
        <v>13573.386</v>
      </c>
      <c r="E94" s="118">
        <v>14370.91</v>
      </c>
      <c r="F94" s="118">
        <v>13820.941000000001</v>
      </c>
      <c r="G94" s="118">
        <v>13022.701999999999</v>
      </c>
      <c r="H94" s="118">
        <v>14088.907999999999</v>
      </c>
      <c r="I94" s="118">
        <v>12690.022000000001</v>
      </c>
      <c r="J94" s="118">
        <v>14379.041999999999</v>
      </c>
      <c r="K94" s="118">
        <v>15532.749</v>
      </c>
      <c r="L94" s="118">
        <v>12772.465</v>
      </c>
      <c r="M94" s="118">
        <v>14340.14</v>
      </c>
      <c r="N94" s="261">
        <v>166602.092</v>
      </c>
      <c r="O94" s="260">
        <v>2024</v>
      </c>
      <c r="P94" s="118">
        <v>38248</v>
      </c>
      <c r="Q94" s="118">
        <v>35650</v>
      </c>
      <c r="R94" s="118">
        <v>35239</v>
      </c>
      <c r="S94" s="118">
        <v>37211</v>
      </c>
      <c r="T94" s="118">
        <v>35698</v>
      </c>
      <c r="U94" s="118">
        <v>33626</v>
      </c>
      <c r="V94" s="118">
        <v>36421</v>
      </c>
      <c r="W94" s="118">
        <v>33443</v>
      </c>
      <c r="X94" s="118">
        <v>37795</v>
      </c>
      <c r="Y94" s="118">
        <v>41513</v>
      </c>
      <c r="Z94" s="118">
        <v>34277</v>
      </c>
      <c r="AA94" s="118">
        <v>38093</v>
      </c>
      <c r="AB94" s="118">
        <v>437214</v>
      </c>
      <c r="AC94" s="260">
        <v>2024</v>
      </c>
      <c r="AD94" s="118">
        <f t="shared" si="598"/>
        <v>379.7500261451579</v>
      </c>
      <c r="AE94" s="118">
        <f t="shared" si="588"/>
        <v>378.29307152875174</v>
      </c>
      <c r="AF94" s="118">
        <f t="shared" si="589"/>
        <v>385.18079400664038</v>
      </c>
      <c r="AG94" s="118">
        <f t="shared" si="599"/>
        <v>386.20058584827063</v>
      </c>
      <c r="AH94" s="118">
        <f t="shared" si="590"/>
        <v>387.1628942797916</v>
      </c>
      <c r="AI94" s="118">
        <f t="shared" si="591"/>
        <v>387.28073514542314</v>
      </c>
      <c r="AJ94" s="118">
        <f t="shared" si="592"/>
        <v>386.83473820048869</v>
      </c>
      <c r="AK94" s="118">
        <f t="shared" si="593"/>
        <v>379.45226205782978</v>
      </c>
      <c r="AL94" s="118">
        <f t="shared" si="594"/>
        <v>380.4482603518984</v>
      </c>
      <c r="AM94" s="118">
        <f t="shared" si="595"/>
        <v>374.16589983860479</v>
      </c>
      <c r="AN94" s="118">
        <f t="shared" si="596"/>
        <v>372.62493800507627</v>
      </c>
      <c r="AO94" s="262">
        <f t="shared" si="597"/>
        <v>376.45079148399969</v>
      </c>
      <c r="AP94" s="227"/>
      <c r="AQ94" s="228"/>
      <c r="AR94" s="228"/>
      <c r="AS94" s="228"/>
      <c r="AT94" s="228"/>
      <c r="AU94" s="228"/>
    </row>
    <row r="95" spans="1:47" s="229" customFormat="1">
      <c r="A95" s="288">
        <v>2025</v>
      </c>
      <c r="B95" s="289">
        <v>13729.953</v>
      </c>
      <c r="C95" s="289">
        <v>11508.281999999999</v>
      </c>
      <c r="D95" s="289">
        <v>12952.959000000001</v>
      </c>
      <c r="E95" s="289">
        <v>12995.184999999999</v>
      </c>
      <c r="F95" s="289">
        <v>11633.401</v>
      </c>
      <c r="G95" s="289">
        <v>12712.875</v>
      </c>
      <c r="H95" s="289">
        <v>12725.999</v>
      </c>
      <c r="I95" s="289">
        <v>10756.183000000001</v>
      </c>
      <c r="J95" s="289">
        <v>12802.974</v>
      </c>
      <c r="K95" s="289">
        <v>13178.951999999999</v>
      </c>
      <c r="L95" s="289">
        <v>12119.96</v>
      </c>
      <c r="M95" s="289">
        <v>13491.067000000001</v>
      </c>
      <c r="N95" s="290">
        <v>150607.32100000003</v>
      </c>
      <c r="O95" s="288">
        <v>2025</v>
      </c>
      <c r="P95" s="289">
        <v>36558</v>
      </c>
      <c r="Q95" s="289">
        <v>30048</v>
      </c>
      <c r="R95" s="289">
        <v>33390</v>
      </c>
      <c r="S95" s="289">
        <v>33327</v>
      </c>
      <c r="T95" s="289">
        <v>29795</v>
      </c>
      <c r="U95" s="289">
        <v>32725</v>
      </c>
      <c r="V95" s="289">
        <v>33395</v>
      </c>
      <c r="W95" s="289">
        <v>28131</v>
      </c>
      <c r="X95" s="289">
        <v>33531</v>
      </c>
      <c r="Y95" s="289">
        <v>34697</v>
      </c>
      <c r="Z95" s="289">
        <v>31811</v>
      </c>
      <c r="AA95" s="289">
        <v>35046</v>
      </c>
      <c r="AB95" s="289">
        <v>392454</v>
      </c>
      <c r="AC95" s="288">
        <v>2025</v>
      </c>
      <c r="AD95" s="289">
        <f t="shared" ref="AD95" si="600">IF(OR(B95=""),"",((B95/P95)*1000))</f>
        <v>375.56630559658623</v>
      </c>
      <c r="AE95" s="289">
        <f t="shared" ref="AE95" si="601">IF(OR(C95=""),"",((C95/Q95)*1000))</f>
        <v>382.99660543130989</v>
      </c>
      <c r="AF95" s="289">
        <f t="shared" ref="AF95" si="602">IF(OR(D95=""),"",((D95/R95)*1000))</f>
        <v>387.92929020664872</v>
      </c>
      <c r="AG95" s="289">
        <f t="shared" ref="AG95" si="603">IF(OR(E95=""),"",((E95/S95)*1000))</f>
        <v>389.92963663095986</v>
      </c>
      <c r="AH95" s="289">
        <f t="shared" ref="AH95" si="604">IF(OR(F95=""),"",((F95/T95)*1000))</f>
        <v>390.44809531800638</v>
      </c>
      <c r="AI95" s="289">
        <f t="shared" ref="AI95" si="605">IF(OR(G95=""),"",((G95/U95)*1000))</f>
        <v>388.47593582887703</v>
      </c>
      <c r="AJ95" s="289">
        <f t="shared" ref="AJ95" si="606">IF(OR(H95=""),"",((H95/V95)*1000))</f>
        <v>381.07498128462339</v>
      </c>
      <c r="AK95" s="289">
        <f t="shared" ref="AK95" si="607">IF(OR(I95=""),"",((I95/W95)*1000))</f>
        <v>382.36049198393238</v>
      </c>
      <c r="AL95" s="289">
        <f t="shared" ref="AL95" si="608">IF(OR(J95=""),"",((J95/X95)*1000))</f>
        <v>381.82499776326387</v>
      </c>
      <c r="AM95" s="289">
        <f t="shared" ref="AM95" si="609">IF(OR(K95=""),"",((K95/Y95)*1000))</f>
        <v>379.82972591290309</v>
      </c>
      <c r="AN95" s="289">
        <f t="shared" ref="AN95" si="610">IF(OR(L95=""),"",((L95/Z95)*1000))</f>
        <v>380.99902549432585</v>
      </c>
      <c r="AO95" s="291">
        <f t="shared" ref="AO95" si="611">IF(OR(M95=""),"",((M95/AA95)*1000))</f>
        <v>384.95311875820352</v>
      </c>
      <c r="AP95" s="227"/>
      <c r="AQ95" s="228"/>
      <c r="AR95" s="228"/>
      <c r="AS95" s="228"/>
      <c r="AT95" s="228"/>
      <c r="AU95" s="228"/>
    </row>
    <row r="96" spans="1:47" s="232" customFormat="1" ht="33.6">
      <c r="A96" s="105" t="s">
        <v>100</v>
      </c>
      <c r="B96" s="106">
        <f>AVERAGE(B91:B95)</f>
        <v>14146.410599999999</v>
      </c>
      <c r="C96" s="106">
        <f t="shared" ref="C96" si="612">AVERAGE(C91:C95)</f>
        <v>12882.536</v>
      </c>
      <c r="D96" s="106">
        <f t="shared" ref="D96" si="613">AVERAGE(D91:D95)</f>
        <v>14699.8696</v>
      </c>
      <c r="E96" s="106">
        <f t="shared" ref="E96" si="614">AVERAGE(E91:E95)</f>
        <v>13633.378200000001</v>
      </c>
      <c r="F96" s="106">
        <f t="shared" ref="F96" si="615">AVERAGE(F91:F95)</f>
        <v>13720.1006</v>
      </c>
      <c r="G96" s="106">
        <f t="shared" ref="G96" si="616">AVERAGE(G91:G95)</f>
        <v>14117.573599999998</v>
      </c>
      <c r="H96" s="106">
        <f t="shared" ref="H96" si="617">AVERAGE(H91:H95)</f>
        <v>13546.018399999997</v>
      </c>
      <c r="I96" s="106">
        <f t="shared" ref="I96" si="618">AVERAGE(I91:I95)</f>
        <v>13452.795200000002</v>
      </c>
      <c r="J96" s="106">
        <f t="shared" ref="J96" si="619">AVERAGE(J91:J95)</f>
        <v>13970.670399999999</v>
      </c>
      <c r="K96" s="106">
        <f t="shared" ref="K96" si="620">AVERAGE(K91:K95)</f>
        <v>14433.958600000002</v>
      </c>
      <c r="L96" s="106">
        <f t="shared" ref="L96" si="621">AVERAGE(L91:L95)</f>
        <v>13948.9288</v>
      </c>
      <c r="M96" s="106">
        <f>AVERAGE(M91:M95)</f>
        <v>14374.930799999998</v>
      </c>
      <c r="N96" s="209">
        <f>AVERAGE(N91:N95)</f>
        <v>166927.07699999999</v>
      </c>
      <c r="O96" s="105" t="s">
        <v>100</v>
      </c>
      <c r="P96" s="106">
        <f>AVERAGE(P91:P95)</f>
        <v>37601.800000000003</v>
      </c>
      <c r="Q96" s="106">
        <f t="shared" ref="Q96" si="622">AVERAGE(Q91:Q95)</f>
        <v>33973.599999999999</v>
      </c>
      <c r="R96" s="106">
        <f t="shared" ref="R96" si="623">AVERAGE(R91:R95)</f>
        <v>38407.599999999999</v>
      </c>
      <c r="S96" s="106">
        <f t="shared" ref="S96" si="624">AVERAGE(S91:S95)</f>
        <v>35462</v>
      </c>
      <c r="T96" s="106">
        <f t="shared" ref="T96" si="625">AVERAGE(T91:T95)</f>
        <v>35381.800000000003</v>
      </c>
      <c r="U96" s="106">
        <f t="shared" ref="U96" si="626">AVERAGE(U91:U95)</f>
        <v>36670.800000000003</v>
      </c>
      <c r="V96" s="106">
        <f t="shared" ref="V96" si="627">AVERAGE(V91:V95)</f>
        <v>35359.599999999999</v>
      </c>
      <c r="W96" s="106">
        <f t="shared" ref="W96" si="628">AVERAGE(W91:W95)</f>
        <v>35322.800000000003</v>
      </c>
      <c r="X96" s="106">
        <f t="shared" ref="X96" si="629">AVERAGE(X91:X95)</f>
        <v>37065.199999999997</v>
      </c>
      <c r="Y96" s="106">
        <f t="shared" ref="Y96" si="630">AVERAGE(Y91:Y95)</f>
        <v>38435</v>
      </c>
      <c r="Z96" s="106">
        <f t="shared" ref="Z96" si="631">AVERAGE(Z91:Z95)</f>
        <v>37168</v>
      </c>
      <c r="AA96" s="106">
        <f t="shared" ref="AA96" si="632">AVERAGE(AA91:AA95)</f>
        <v>38137</v>
      </c>
      <c r="AB96" s="106">
        <f>AVERAGE(AB91:AB95)</f>
        <v>438985.2</v>
      </c>
      <c r="AC96" s="105" t="s">
        <v>100</v>
      </c>
      <c r="AD96" s="106">
        <f>AVERAGE(AD91:AD95)</f>
        <v>376.21260993912654</v>
      </c>
      <c r="AE96" s="106">
        <f>AVERAGE(AE91:AE95)</f>
        <v>379.29385533756056</v>
      </c>
      <c r="AF96" s="106">
        <f t="shared" ref="AF96" si="633">AVERAGE(AF91:AF95)</f>
        <v>382.98821500159659</v>
      </c>
      <c r="AG96" s="106">
        <f t="shared" ref="AG96" si="634">AVERAGE(AG91:AG95)</f>
        <v>384.51766168194479</v>
      </c>
      <c r="AH96" s="106">
        <f t="shared" ref="AH96" si="635">AVERAGE(AH91:AH95)</f>
        <v>387.89286769082236</v>
      </c>
      <c r="AI96" s="106">
        <f t="shared" ref="AI96" si="636">AVERAGE(AI91:AI95)</f>
        <v>385.12348097164283</v>
      </c>
      <c r="AJ96" s="106">
        <f t="shared" ref="AJ96" si="637">AVERAGE(AJ91:AJ95)</f>
        <v>383.05203356222762</v>
      </c>
      <c r="AK96" s="106">
        <f t="shared" ref="AK96" si="638">AVERAGE(AK91:AK95)</f>
        <v>381.00599743593398</v>
      </c>
      <c r="AL96" s="106">
        <f t="shared" ref="AL96" si="639">AVERAGE(AL91:AL95)</f>
        <v>377.04027695833327</v>
      </c>
      <c r="AM96" s="106">
        <f t="shared" ref="AM96" si="640">AVERAGE(AM91:AM95)</f>
        <v>375.65573286560613</v>
      </c>
      <c r="AN96" s="106">
        <f t="shared" ref="AN96" si="641">AVERAGE(AN91:AN95)</f>
        <v>375.49084146250044</v>
      </c>
      <c r="AO96" s="210">
        <f t="shared" ref="AO96" si="642">AVERAGE(AO91:AO95)</f>
        <v>377.21290276053935</v>
      </c>
      <c r="AP96" s="230"/>
      <c r="AQ96" s="231"/>
      <c r="AR96" s="231"/>
      <c r="AS96" s="231"/>
      <c r="AT96" s="231"/>
      <c r="AU96" s="231"/>
    </row>
    <row r="97" spans="1:47" s="215" customFormat="1" ht="31.5" customHeight="1">
      <c r="A97" s="263">
        <v>2026</v>
      </c>
      <c r="B97" s="120">
        <v>11976</v>
      </c>
      <c r="C97" s="120">
        <v>11292</v>
      </c>
      <c r="D97" s="120">
        <v>12552</v>
      </c>
      <c r="E97" s="120"/>
      <c r="F97" s="120"/>
      <c r="G97" s="120"/>
      <c r="H97" s="120"/>
      <c r="I97" s="120"/>
      <c r="J97" s="120"/>
      <c r="K97" s="120"/>
      <c r="L97" s="120"/>
      <c r="M97" s="120"/>
      <c r="N97" s="120">
        <f>SUM(B97:M97)</f>
        <v>35820</v>
      </c>
      <c r="O97" s="263">
        <v>2026</v>
      </c>
      <c r="P97" s="120">
        <v>30957</v>
      </c>
      <c r="Q97" s="120">
        <v>29218</v>
      </c>
      <c r="R97" s="120">
        <v>31827</v>
      </c>
      <c r="S97" s="120"/>
      <c r="T97" s="120"/>
      <c r="U97" s="120"/>
      <c r="V97" s="120"/>
      <c r="W97" s="120"/>
      <c r="X97" s="120"/>
      <c r="Y97" s="120"/>
      <c r="Z97" s="120"/>
      <c r="AA97" s="120"/>
      <c r="AB97" s="120">
        <f>SUM(P97:AA97)</f>
        <v>92002</v>
      </c>
      <c r="AC97" s="263">
        <v>2026</v>
      </c>
      <c r="AD97" s="120">
        <f t="shared" ref="AD97" si="643">IF(OR(B97=""),"",((B97/P97)*1000))</f>
        <v>386.85919178214942</v>
      </c>
      <c r="AE97" s="120">
        <f t="shared" ref="AE97" si="644">IF(OR(C97=""),"",((C97/Q97)*1000))</f>
        <v>386.47409131357381</v>
      </c>
      <c r="AF97" s="120">
        <f t="shared" ref="AF97" si="645">IF(OR(D97=""),"",((D97/R97)*1000))</f>
        <v>394.38212838156284</v>
      </c>
      <c r="AG97" s="120" t="str">
        <f t="shared" ref="AG97" si="646">IF(OR(E97=""),"",((E97/S97)*1000))</f>
        <v/>
      </c>
      <c r="AH97" s="120" t="str">
        <f t="shared" ref="AH97" si="647">IF(OR(F97=""),"",((F97/T97)*1000))</f>
        <v/>
      </c>
      <c r="AI97" s="120" t="str">
        <f t="shared" ref="AI97" si="648">IF(OR(G97=""),"",((G97/U97)*1000))</f>
        <v/>
      </c>
      <c r="AJ97" s="120" t="str">
        <f t="shared" ref="AJ97" si="649">IF(OR(H97=""),"",((H97/V97)*1000))</f>
        <v/>
      </c>
      <c r="AK97" s="120" t="str">
        <f t="shared" ref="AK97" si="650">IF(OR(I97=""),"",((I97/W97)*1000))</f>
        <v/>
      </c>
      <c r="AL97" s="120" t="str">
        <f t="shared" ref="AL97" si="651">IF(OR(J97=""),"",((J97/X97)*1000))</f>
        <v/>
      </c>
      <c r="AM97" s="120" t="str">
        <f t="shared" ref="AM97" si="652">IF(OR(K97=""),"",((K97/Y97)*1000))</f>
        <v/>
      </c>
      <c r="AN97" s="120" t="str">
        <f t="shared" ref="AN97" si="653">IF(OR(L97=""),"",((L97/Z97)*1000))</f>
        <v/>
      </c>
      <c r="AO97" s="264" t="str">
        <f t="shared" ref="AO97" si="654">IF(OR(M97=""),"",((M97/AA97)*1000))</f>
        <v/>
      </c>
      <c r="AP97" s="214"/>
      <c r="AQ97" s="214"/>
      <c r="AR97" s="214"/>
      <c r="AS97" s="214"/>
    </row>
    <row r="98" spans="1:47" s="221" customFormat="1" ht="44.25" customHeight="1">
      <c r="A98" s="108" t="s">
        <v>98</v>
      </c>
      <c r="B98" s="109">
        <f>IF(OR(B97=""),"",((B97-B95)/B95))</f>
        <v>-0.12774646788667082</v>
      </c>
      <c r="C98" s="109">
        <f t="shared" ref="C98" si="655">IF(OR(C97=""),"",((C97-C95)/C95))</f>
        <v>-1.8793595777371396E-2</v>
      </c>
      <c r="D98" s="109">
        <f t="shared" ref="D98" si="656">IF(OR(D97=""),"",((D97-D95)/D95))</f>
        <v>-3.0955011901141718E-2</v>
      </c>
      <c r="E98" s="109" t="str">
        <f t="shared" ref="E98" si="657">IF(OR(E97=""),"",((E97-E95)/E95))</f>
        <v/>
      </c>
      <c r="F98" s="109" t="str">
        <f t="shared" ref="F98" si="658">IF(OR(F97=""),"",((F97-F95)/F95))</f>
        <v/>
      </c>
      <c r="G98" s="109" t="str">
        <f t="shared" ref="G98" si="659">IF(OR(G97=""),"",((G97-G95)/G95))</f>
        <v/>
      </c>
      <c r="H98" s="109" t="str">
        <f t="shared" ref="H98" si="660">IF(OR(H97=""),"",((H97-H95)/H95))</f>
        <v/>
      </c>
      <c r="I98" s="109" t="str">
        <f t="shared" ref="I98" si="661">IF(OR(I97=""),"",((I97-I95)/I95))</f>
        <v/>
      </c>
      <c r="J98" s="109" t="str">
        <f t="shared" ref="J98" si="662">IF(OR(J97=""),"",((J97-J95)/J95))</f>
        <v/>
      </c>
      <c r="K98" s="109" t="str">
        <f t="shared" ref="K98" si="663">IF(OR(K97=""),"",((K97-K95)/K95))</f>
        <v/>
      </c>
      <c r="L98" s="109" t="str">
        <f t="shared" ref="L98" si="664">IF(OR(L97=""),"",((L97-L95)/L95))</f>
        <v/>
      </c>
      <c r="M98" s="109" t="str">
        <f t="shared" ref="M98" si="665">IF(OR(M97=""),"",((M97-M95)/M95))</f>
        <v/>
      </c>
      <c r="N98" s="216"/>
      <c r="O98" s="108" t="s">
        <v>98</v>
      </c>
      <c r="P98" s="109">
        <f>IF(OR(P97=""),"",((P97-P95)/P95))</f>
        <v>-0.15320860003282455</v>
      </c>
      <c r="Q98" s="109">
        <f t="shared" ref="Q98" si="666">IF(OR(Q97=""),"",((Q97-Q95)/Q95))</f>
        <v>-2.7622470713525027E-2</v>
      </c>
      <c r="R98" s="109">
        <f t="shared" ref="R98" si="667">IF(OR(R97=""),"",((R97-R95)/R95))</f>
        <v>-4.6810422282120394E-2</v>
      </c>
      <c r="S98" s="109" t="str">
        <f t="shared" ref="S98" si="668">IF(OR(S97=""),"",((S97-S95)/S95))</f>
        <v/>
      </c>
      <c r="T98" s="109" t="str">
        <f t="shared" ref="T98" si="669">IF(OR(T97=""),"",((T97-T95)/T95))</f>
        <v/>
      </c>
      <c r="U98" s="109" t="str">
        <f t="shared" ref="U98" si="670">IF(OR(U97=""),"",((U97-U95)/U95))</f>
        <v/>
      </c>
      <c r="V98" s="109" t="str">
        <f t="shared" ref="V98" si="671">IF(OR(V97=""),"",((V97-V95)/V95))</f>
        <v/>
      </c>
      <c r="W98" s="109" t="str">
        <f t="shared" ref="W98" si="672">IF(OR(W97=""),"",((W97-W95)/W95))</f>
        <v/>
      </c>
      <c r="X98" s="109" t="str">
        <f t="shared" ref="X98" si="673">IF(OR(X97=""),"",((X97-X95)/X95))</f>
        <v/>
      </c>
      <c r="Y98" s="109" t="str">
        <f t="shared" ref="Y98" si="674">IF(OR(Y97=""),"",((Y97-Y95)/Y95))</f>
        <v/>
      </c>
      <c r="Z98" s="109" t="str">
        <f t="shared" ref="Z98" si="675">IF(OR(Z97=""),"",((Z97-Z95)/Z95))</f>
        <v/>
      </c>
      <c r="AA98" s="109" t="str">
        <f t="shared" ref="AA98" si="676">IF(OR(AA97=""),"",((AA97-AA95)/AA95))</f>
        <v/>
      </c>
      <c r="AB98" s="217"/>
      <c r="AC98" s="108" t="s">
        <v>98</v>
      </c>
      <c r="AD98" s="109">
        <f>IF(OR(AD97=""),"",((AD97-AD95)/AD95))</f>
        <v>3.0068954582132885E-2</v>
      </c>
      <c r="AE98" s="109">
        <f t="shared" ref="AE98" si="677">IF(OR(AE97=""),"",((AE97-AE95)/AE95))</f>
        <v>9.0796780779499736E-3</v>
      </c>
      <c r="AF98" s="109">
        <f t="shared" ref="AF98" si="678">IF(OR(AF97=""),"",((AF97-AF95)/AF95))</f>
        <v>1.6634057643537856E-2</v>
      </c>
      <c r="AG98" s="109" t="str">
        <f t="shared" ref="AG98" si="679">IF(OR(AG97=""),"",((AG97-AG95)/AG95))</f>
        <v/>
      </c>
      <c r="AH98" s="109" t="str">
        <f t="shared" ref="AH98" si="680">IF(OR(AH97=""),"",((AH97-AH95)/AH95))</f>
        <v/>
      </c>
      <c r="AI98" s="109" t="str">
        <f t="shared" ref="AI98" si="681">IF(OR(AI97=""),"",((AI97-AI95)/AI95))</f>
        <v/>
      </c>
      <c r="AJ98" s="109" t="str">
        <f t="shared" ref="AJ98" si="682">IF(OR(AJ97=""),"",((AJ97-AJ95)/AJ95))</f>
        <v/>
      </c>
      <c r="AK98" s="109" t="str">
        <f t="shared" ref="AK98" si="683">IF(OR(AK97=""),"",((AK97-AK95)/AK95))</f>
        <v/>
      </c>
      <c r="AL98" s="109" t="str">
        <f t="shared" ref="AL98" si="684">IF(OR(AL97=""),"",((AL97-AL95)/AL95))</f>
        <v/>
      </c>
      <c r="AM98" s="109" t="str">
        <f t="shared" ref="AM98" si="685">IF(OR(AM97=""),"",((AM97-AM95)/AM95))</f>
        <v/>
      </c>
      <c r="AN98" s="109" t="str">
        <f t="shared" ref="AN98" si="686">IF(OR(AN97=""),"",((AN97-AN95)/AN95))</f>
        <v/>
      </c>
      <c r="AO98" s="218" t="str">
        <f t="shared" ref="AO98" si="687">IF(OR(AO97=""),"",((AO97-AO95)/AO95))</f>
        <v/>
      </c>
      <c r="AP98" s="219"/>
      <c r="AQ98" s="220"/>
      <c r="AR98" s="220"/>
      <c r="AS98" s="220"/>
      <c r="AT98" s="220"/>
      <c r="AU98" s="220"/>
    </row>
    <row r="99" spans="1:47" s="221" customFormat="1" ht="44.25" customHeight="1">
      <c r="A99" s="108" t="s">
        <v>99</v>
      </c>
      <c r="B99" s="109">
        <f>IF(OR(B97=""),"",((B97-B96)/B96))</f>
        <v>-0.15342482707238819</v>
      </c>
      <c r="C99" s="109">
        <f>IF(OR(C97=""),"",((C97-C96)/C96))</f>
        <v>-0.12346451040385216</v>
      </c>
      <c r="D99" s="109">
        <f t="shared" ref="D99:M99" si="688">IF(OR(D97=""),"",((D97-D96)/D96))</f>
        <v>-0.14611487437956591</v>
      </c>
      <c r="E99" s="109" t="str">
        <f t="shared" si="688"/>
        <v/>
      </c>
      <c r="F99" s="109" t="str">
        <f t="shared" si="688"/>
        <v/>
      </c>
      <c r="G99" s="109" t="str">
        <f t="shared" si="688"/>
        <v/>
      </c>
      <c r="H99" s="109" t="str">
        <f t="shared" si="688"/>
        <v/>
      </c>
      <c r="I99" s="109" t="str">
        <f t="shared" si="688"/>
        <v/>
      </c>
      <c r="J99" s="109" t="str">
        <f t="shared" si="688"/>
        <v/>
      </c>
      <c r="K99" s="109" t="str">
        <f t="shared" si="688"/>
        <v/>
      </c>
      <c r="L99" s="109" t="str">
        <f t="shared" si="688"/>
        <v/>
      </c>
      <c r="M99" s="109" t="str">
        <f t="shared" si="688"/>
        <v/>
      </c>
      <c r="N99" s="216"/>
      <c r="O99" s="108" t="s">
        <v>99</v>
      </c>
      <c r="P99" s="109">
        <f>IF(OR(P97=""),"",((P97-P96)/P96))</f>
        <v>-0.17671494449733796</v>
      </c>
      <c r="Q99" s="109">
        <f t="shared" ref="Q99:W99" si="689">IF(OR(Q97=""),"",((Q97-Q96)/Q96))</f>
        <v>-0.13997927802764495</v>
      </c>
      <c r="R99" s="109">
        <f t="shared" si="689"/>
        <v>-0.17133588144013162</v>
      </c>
      <c r="S99" s="109" t="str">
        <f t="shared" si="689"/>
        <v/>
      </c>
      <c r="T99" s="109" t="str">
        <f t="shared" si="689"/>
        <v/>
      </c>
      <c r="U99" s="109" t="str">
        <f t="shared" si="689"/>
        <v/>
      </c>
      <c r="V99" s="109" t="str">
        <f t="shared" si="689"/>
        <v/>
      </c>
      <c r="W99" s="109" t="str">
        <f t="shared" si="689"/>
        <v/>
      </c>
      <c r="X99" s="109" t="str">
        <f>IF(OR(X97=""),"",((X97-X96)/X96))</f>
        <v/>
      </c>
      <c r="Y99" s="109" t="str">
        <f t="shared" ref="Y99:AA99" si="690">IF(OR(Y97=""),"",((Y97-Y96)/Y96))</f>
        <v/>
      </c>
      <c r="Z99" s="109" t="str">
        <f t="shared" si="690"/>
        <v/>
      </c>
      <c r="AA99" s="109" t="str">
        <f t="shared" si="690"/>
        <v/>
      </c>
      <c r="AB99" s="217"/>
      <c r="AC99" s="108" t="s">
        <v>99</v>
      </c>
      <c r="AD99" s="109">
        <f>IF(OR(AD97=""),"",((AD97-AD96)/AD96))</f>
        <v>2.8299375304686271E-2</v>
      </c>
      <c r="AE99" s="109">
        <f t="shared" ref="AE99:AK99" si="691">IF(OR(AE97=""),"",((AE97-AE96)/AE96))</f>
        <v>1.8930535981457036E-2</v>
      </c>
      <c r="AF99" s="109">
        <f t="shared" si="691"/>
        <v>2.975003651200795E-2</v>
      </c>
      <c r="AG99" s="109" t="str">
        <f t="shared" si="691"/>
        <v/>
      </c>
      <c r="AH99" s="109" t="str">
        <f t="shared" si="691"/>
        <v/>
      </c>
      <c r="AI99" s="109" t="str">
        <f t="shared" si="691"/>
        <v/>
      </c>
      <c r="AJ99" s="109" t="str">
        <f t="shared" si="691"/>
        <v/>
      </c>
      <c r="AK99" s="109" t="str">
        <f t="shared" si="691"/>
        <v/>
      </c>
      <c r="AL99" s="109" t="str">
        <f>IF(OR(AL97=""),"",((AL97-AL96)/AL96))</f>
        <v/>
      </c>
      <c r="AM99" s="109" t="str">
        <f t="shared" ref="AM99:AO99" si="692">IF(OR(AM97=""),"",((AM97-AM96)/AM96))</f>
        <v/>
      </c>
      <c r="AN99" s="109" t="str">
        <f t="shared" si="692"/>
        <v/>
      </c>
      <c r="AO99" s="218" t="str">
        <f t="shared" si="692"/>
        <v/>
      </c>
      <c r="AP99" s="219"/>
      <c r="AQ99" s="220"/>
      <c r="AR99" s="220"/>
      <c r="AS99" s="220"/>
      <c r="AT99" s="220"/>
      <c r="AU99" s="220"/>
    </row>
    <row r="100" spans="1:47" s="193" customFormat="1">
      <c r="A100" s="237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41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D100" s="194"/>
      <c r="AE100" s="194"/>
      <c r="AF100" s="194"/>
      <c r="AG100" s="194"/>
      <c r="AH100" s="194"/>
      <c r="AI100" s="194"/>
      <c r="AJ100" s="194"/>
      <c r="AK100" s="194"/>
      <c r="AL100" s="194"/>
      <c r="AM100" s="194"/>
      <c r="AN100" s="194"/>
      <c r="AO100" s="194"/>
      <c r="AP100" s="194"/>
      <c r="AQ100" s="226"/>
      <c r="AR100" s="226"/>
      <c r="AS100" s="226"/>
      <c r="AT100" s="226"/>
      <c r="AU100" s="226"/>
    </row>
    <row r="101" spans="1:47" s="223" customFormat="1" ht="42" customHeight="1">
      <c r="A101" s="222" t="s">
        <v>85</v>
      </c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P101" s="224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0"/>
      <c r="AD101" s="201"/>
      <c r="AE101" s="201"/>
      <c r="AF101" s="201"/>
      <c r="AG101" s="201"/>
      <c r="AH101" s="201"/>
      <c r="AI101" s="201"/>
      <c r="AJ101" s="201"/>
      <c r="AK101" s="201"/>
      <c r="AL101" s="201"/>
      <c r="AM101" s="201"/>
      <c r="AN101" s="201"/>
      <c r="AO101" s="201"/>
      <c r="AP101" s="201"/>
      <c r="AQ101" s="225"/>
      <c r="AR101" s="225"/>
      <c r="AS101" s="225"/>
      <c r="AT101" s="225"/>
      <c r="AU101" s="225"/>
    </row>
    <row r="102" spans="1:47" s="223" customFormat="1" ht="21.6">
      <c r="A102" s="97" t="s">
        <v>148</v>
      </c>
      <c r="B102" s="198"/>
      <c r="C102" s="199"/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7" t="s">
        <v>143</v>
      </c>
      <c r="P102" s="198"/>
      <c r="Q102" s="199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7" t="s">
        <v>144</v>
      </c>
      <c r="AD102" s="200"/>
      <c r="AE102" s="200"/>
      <c r="AF102" s="200"/>
      <c r="AG102" s="201"/>
      <c r="AH102" s="201"/>
      <c r="AI102" s="201"/>
      <c r="AJ102" s="201"/>
      <c r="AK102" s="201"/>
      <c r="AL102" s="201"/>
      <c r="AM102" s="201"/>
      <c r="AN102" s="201"/>
      <c r="AO102" s="201"/>
      <c r="AP102" s="201"/>
      <c r="AQ102" s="225"/>
      <c r="AR102" s="225"/>
      <c r="AS102" s="225"/>
      <c r="AT102" s="225"/>
      <c r="AU102" s="225"/>
    </row>
    <row r="103" spans="1:47" s="193" customFormat="1">
      <c r="A103" s="99" t="s">
        <v>64</v>
      </c>
      <c r="B103" s="100" t="s">
        <v>65</v>
      </c>
      <c r="C103" s="100" t="s">
        <v>66</v>
      </c>
      <c r="D103" s="100" t="s">
        <v>67</v>
      </c>
      <c r="E103" s="100" t="s">
        <v>68</v>
      </c>
      <c r="F103" s="100" t="s">
        <v>69</v>
      </c>
      <c r="G103" s="100" t="s">
        <v>70</v>
      </c>
      <c r="H103" s="100" t="s">
        <v>71</v>
      </c>
      <c r="I103" s="100" t="s">
        <v>72</v>
      </c>
      <c r="J103" s="100" t="s">
        <v>73</v>
      </c>
      <c r="K103" s="100" t="s">
        <v>74</v>
      </c>
      <c r="L103" s="100" t="s">
        <v>75</v>
      </c>
      <c r="M103" s="100" t="s">
        <v>76</v>
      </c>
      <c r="N103" s="204" t="s">
        <v>77</v>
      </c>
      <c r="O103" s="99" t="s">
        <v>64</v>
      </c>
      <c r="P103" s="100" t="s">
        <v>65</v>
      </c>
      <c r="Q103" s="100" t="s">
        <v>66</v>
      </c>
      <c r="R103" s="100" t="s">
        <v>67</v>
      </c>
      <c r="S103" s="100" t="s">
        <v>68</v>
      </c>
      <c r="T103" s="100" t="s">
        <v>69</v>
      </c>
      <c r="U103" s="100" t="s">
        <v>70</v>
      </c>
      <c r="V103" s="100" t="s">
        <v>71</v>
      </c>
      <c r="W103" s="100" t="s">
        <v>72</v>
      </c>
      <c r="X103" s="100" t="s">
        <v>73</v>
      </c>
      <c r="Y103" s="100" t="s">
        <v>74</v>
      </c>
      <c r="Z103" s="100" t="s">
        <v>75</v>
      </c>
      <c r="AA103" s="100" t="s">
        <v>76</v>
      </c>
      <c r="AB103" s="100" t="s">
        <v>77</v>
      </c>
      <c r="AC103" s="99" t="s">
        <v>64</v>
      </c>
      <c r="AD103" s="100" t="s">
        <v>65</v>
      </c>
      <c r="AE103" s="100" t="s">
        <v>66</v>
      </c>
      <c r="AF103" s="100" t="s">
        <v>67</v>
      </c>
      <c r="AG103" s="100" t="s">
        <v>68</v>
      </c>
      <c r="AH103" s="100" t="s">
        <v>69</v>
      </c>
      <c r="AI103" s="100" t="s">
        <v>70</v>
      </c>
      <c r="AJ103" s="100" t="s">
        <v>71</v>
      </c>
      <c r="AK103" s="100" t="s">
        <v>72</v>
      </c>
      <c r="AL103" s="100" t="s">
        <v>73</v>
      </c>
      <c r="AM103" s="100" t="s">
        <v>74</v>
      </c>
      <c r="AN103" s="100" t="s">
        <v>75</v>
      </c>
      <c r="AO103" s="205" t="s">
        <v>76</v>
      </c>
      <c r="AP103" s="194"/>
      <c r="AQ103" s="226"/>
      <c r="AR103" s="226"/>
      <c r="AS103" s="226"/>
      <c r="AT103" s="226"/>
      <c r="AU103" s="226"/>
    </row>
    <row r="104" spans="1:47" s="193" customFormat="1">
      <c r="A104" s="254">
        <v>2020</v>
      </c>
      <c r="B104" s="116">
        <v>294.21199999999999</v>
      </c>
      <c r="C104" s="116">
        <v>239.30500000000004</v>
      </c>
      <c r="D104" s="116">
        <v>297.32499999999999</v>
      </c>
      <c r="E104" s="116">
        <v>309.62799999999999</v>
      </c>
      <c r="F104" s="116">
        <v>228.01300000000001</v>
      </c>
      <c r="G104" s="116">
        <v>290.02200000000005</v>
      </c>
      <c r="H104" s="116">
        <v>232.999</v>
      </c>
      <c r="I104" s="116">
        <v>214.93</v>
      </c>
      <c r="J104" s="116">
        <v>308.00700000000001</v>
      </c>
      <c r="K104" s="116">
        <v>331.52100000000002</v>
      </c>
      <c r="L104" s="116">
        <v>312.83800000000002</v>
      </c>
      <c r="M104" s="116">
        <v>317.64299999999997</v>
      </c>
      <c r="N104" s="255">
        <v>3376.4430000000007</v>
      </c>
      <c r="O104" s="254">
        <v>2020</v>
      </c>
      <c r="P104" s="116">
        <v>2153</v>
      </c>
      <c r="Q104" s="116">
        <v>1751.0000000000002</v>
      </c>
      <c r="R104" s="116">
        <v>2131</v>
      </c>
      <c r="S104" s="116">
        <v>2168</v>
      </c>
      <c r="T104" s="116">
        <v>1546.0000000000002</v>
      </c>
      <c r="U104" s="116">
        <v>2035.9999999999998</v>
      </c>
      <c r="V104" s="116">
        <v>1621.0000000000002</v>
      </c>
      <c r="W104" s="116">
        <v>1504.0000000000002</v>
      </c>
      <c r="X104" s="116">
        <v>2134.9999999999995</v>
      </c>
      <c r="Y104" s="116">
        <v>2307</v>
      </c>
      <c r="Z104" s="116">
        <v>2196</v>
      </c>
      <c r="AA104" s="116">
        <v>2271</v>
      </c>
      <c r="AB104" s="116">
        <v>23819</v>
      </c>
      <c r="AC104" s="254">
        <v>2020</v>
      </c>
      <c r="AD104" s="116">
        <f>IF(OR(B104=""),"",((B104/P104)*1000))</f>
        <v>136.65211333023689</v>
      </c>
      <c r="AE104" s="116">
        <f t="shared" ref="AE104:AE108" si="693">IF(OR(C104=""),"",((C104/Q104)*1000))</f>
        <v>136.66761850371216</v>
      </c>
      <c r="AF104" s="116">
        <f t="shared" ref="AF104:AF108" si="694">IF(OR(D104=""),"",((D104/R104)*1000))</f>
        <v>139.52369779446269</v>
      </c>
      <c r="AG104" s="116">
        <f>IF(OR(E104=""),"",((E104/S104)*1000))</f>
        <v>142.81734317343174</v>
      </c>
      <c r="AH104" s="116">
        <f t="shared" ref="AH104:AH108" si="695">IF(OR(F104=""),"",((F104/T104)*1000))</f>
        <v>147.48576972833115</v>
      </c>
      <c r="AI104" s="116">
        <f t="shared" ref="AI104:AI108" si="696">IF(OR(G104=""),"",((G104/U104)*1000))</f>
        <v>142.44695481335955</v>
      </c>
      <c r="AJ104" s="116">
        <f t="shared" ref="AJ104:AJ108" si="697">IF(OR(H104=""),"",((H104/V104)*1000))</f>
        <v>143.7378161628624</v>
      </c>
      <c r="AK104" s="116">
        <f t="shared" ref="AK104:AK108" si="698">IF(OR(I104=""),"",((I104/W104)*1000))</f>
        <v>142.90558510638297</v>
      </c>
      <c r="AL104" s="116">
        <f t="shared" ref="AL104:AL108" si="699">IF(OR(J104=""),"",((J104/X104)*1000))</f>
        <v>144.26557377049184</v>
      </c>
      <c r="AM104" s="116">
        <f t="shared" ref="AM104:AM108" si="700">IF(OR(K104=""),"",((K104/Y104)*1000))</f>
        <v>143.70221066319897</v>
      </c>
      <c r="AN104" s="116">
        <f t="shared" ref="AN104:AN108" si="701">IF(OR(L104=""),"",((L104/Z104)*1000))</f>
        <v>142.45810564663026</v>
      </c>
      <c r="AO104" s="256">
        <f t="shared" ref="AO104:AO108" si="702">IF(OR(M104=""),"",((M104/AA104)*1000))</f>
        <v>139.86922060766179</v>
      </c>
      <c r="AP104" s="194"/>
      <c r="AQ104" s="226"/>
      <c r="AR104" s="226"/>
      <c r="AS104" s="226"/>
      <c r="AT104" s="226"/>
      <c r="AU104" s="226"/>
    </row>
    <row r="105" spans="1:47" s="193" customFormat="1">
      <c r="A105" s="257">
        <v>2021</v>
      </c>
      <c r="B105" s="117">
        <v>285.67</v>
      </c>
      <c r="C105" s="117">
        <v>268.642</v>
      </c>
      <c r="D105" s="117">
        <v>322.14299999999997</v>
      </c>
      <c r="E105" s="117">
        <v>314.11500000000001</v>
      </c>
      <c r="F105" s="117">
        <v>274.70999999999998</v>
      </c>
      <c r="G105" s="117">
        <v>243.751</v>
      </c>
      <c r="H105" s="117">
        <v>204.40299999999999</v>
      </c>
      <c r="I105" s="117">
        <v>239.17699999999999</v>
      </c>
      <c r="J105" s="117">
        <v>282.39800000000002</v>
      </c>
      <c r="K105" s="117">
        <v>296.51</v>
      </c>
      <c r="L105" s="117">
        <v>317.75400000000002</v>
      </c>
      <c r="M105" s="117">
        <v>276.79399999999998</v>
      </c>
      <c r="N105" s="258">
        <v>3326.067</v>
      </c>
      <c r="O105" s="257">
        <v>2021</v>
      </c>
      <c r="P105" s="117">
        <v>2069</v>
      </c>
      <c r="Q105" s="117">
        <v>1949</v>
      </c>
      <c r="R105" s="117">
        <v>2250</v>
      </c>
      <c r="S105" s="117">
        <v>2172</v>
      </c>
      <c r="T105" s="117">
        <v>1875</v>
      </c>
      <c r="U105" s="117">
        <v>1675</v>
      </c>
      <c r="V105" s="117">
        <v>1378</v>
      </c>
      <c r="W105" s="117">
        <v>1593</v>
      </c>
      <c r="X105" s="117">
        <v>1876</v>
      </c>
      <c r="Y105" s="117">
        <v>1995</v>
      </c>
      <c r="Z105" s="117">
        <v>2175</v>
      </c>
      <c r="AA105" s="117">
        <v>1925</v>
      </c>
      <c r="AB105" s="117">
        <v>22932</v>
      </c>
      <c r="AC105" s="257">
        <v>2021</v>
      </c>
      <c r="AD105" s="117">
        <f t="shared" ref="AD105:AD108" si="703">IF(OR(B105=""),"",((B105/P105)*1000))</f>
        <v>138.071532141131</v>
      </c>
      <c r="AE105" s="117">
        <f t="shared" si="693"/>
        <v>137.83581323755772</v>
      </c>
      <c r="AF105" s="117">
        <f t="shared" si="694"/>
        <v>143.17466666666664</v>
      </c>
      <c r="AG105" s="117">
        <f t="shared" ref="AG105:AG108" si="704">IF(OR(E105=""),"",((E105/S105)*1000))</f>
        <v>144.62016574585638</v>
      </c>
      <c r="AH105" s="117">
        <f t="shared" si="695"/>
        <v>146.51199999999997</v>
      </c>
      <c r="AI105" s="117">
        <f t="shared" si="696"/>
        <v>145.52298507462689</v>
      </c>
      <c r="AJ105" s="117">
        <f t="shared" si="697"/>
        <v>148.333091436865</v>
      </c>
      <c r="AK105" s="117">
        <f t="shared" si="698"/>
        <v>150.14249843063402</v>
      </c>
      <c r="AL105" s="117">
        <f t="shared" si="699"/>
        <v>150.53198294243072</v>
      </c>
      <c r="AM105" s="117">
        <f t="shared" si="700"/>
        <v>148.62656641604011</v>
      </c>
      <c r="AN105" s="117">
        <f t="shared" si="701"/>
        <v>146.09379310344826</v>
      </c>
      <c r="AO105" s="259">
        <f t="shared" si="702"/>
        <v>143.7890909090909</v>
      </c>
      <c r="AP105" s="194"/>
      <c r="AQ105" s="226"/>
      <c r="AR105" s="226"/>
      <c r="AS105" s="226"/>
      <c r="AT105" s="226"/>
      <c r="AU105" s="226"/>
    </row>
    <row r="106" spans="1:47" s="193" customFormat="1">
      <c r="A106" s="254">
        <v>2022</v>
      </c>
      <c r="B106" s="116">
        <v>274.536</v>
      </c>
      <c r="C106" s="116">
        <v>251.56800000000001</v>
      </c>
      <c r="D106" s="116">
        <v>309.67599999999999</v>
      </c>
      <c r="E106" s="116">
        <v>271.57100000000003</v>
      </c>
      <c r="F106" s="116">
        <v>247.93799999999999</v>
      </c>
      <c r="G106" s="116">
        <v>228.809</v>
      </c>
      <c r="H106" s="116">
        <v>170.08500000000001</v>
      </c>
      <c r="I106" s="116">
        <v>198.34399999999999</v>
      </c>
      <c r="J106" s="116">
        <v>279.68400000000003</v>
      </c>
      <c r="K106" s="116">
        <v>270.32799999999997</v>
      </c>
      <c r="L106" s="116">
        <v>259.29700000000003</v>
      </c>
      <c r="M106" s="116">
        <v>240.23500000000001</v>
      </c>
      <c r="N106" s="255">
        <v>3002.0710000000004</v>
      </c>
      <c r="O106" s="254">
        <v>2022</v>
      </c>
      <c r="P106" s="116">
        <v>1938</v>
      </c>
      <c r="Q106" s="116">
        <v>1788</v>
      </c>
      <c r="R106" s="116">
        <v>2168</v>
      </c>
      <c r="S106" s="116">
        <v>1866</v>
      </c>
      <c r="T106" s="116">
        <v>1710</v>
      </c>
      <c r="U106" s="116">
        <v>1575</v>
      </c>
      <c r="V106" s="116">
        <v>1183</v>
      </c>
      <c r="W106" s="116">
        <v>1360</v>
      </c>
      <c r="X106" s="116">
        <v>1925</v>
      </c>
      <c r="Y106" s="116">
        <v>1859</v>
      </c>
      <c r="Z106" s="116">
        <v>1838</v>
      </c>
      <c r="AA106" s="116">
        <v>1740</v>
      </c>
      <c r="AB106" s="116">
        <v>20950</v>
      </c>
      <c r="AC106" s="254">
        <v>2022</v>
      </c>
      <c r="AD106" s="116">
        <f t="shared" si="703"/>
        <v>141.65944272445822</v>
      </c>
      <c r="AE106" s="116">
        <f t="shared" si="693"/>
        <v>140.69798657718121</v>
      </c>
      <c r="AF106" s="116">
        <f t="shared" si="694"/>
        <v>142.83948339483393</v>
      </c>
      <c r="AG106" s="116">
        <f t="shared" si="704"/>
        <v>145.53644158628083</v>
      </c>
      <c r="AH106" s="116">
        <f t="shared" si="695"/>
        <v>144.99298245614034</v>
      </c>
      <c r="AI106" s="116">
        <f t="shared" si="696"/>
        <v>145.27555555555554</v>
      </c>
      <c r="AJ106" s="116">
        <f t="shared" si="697"/>
        <v>143.7743026204565</v>
      </c>
      <c r="AK106" s="116">
        <f t="shared" si="698"/>
        <v>145.84117647058824</v>
      </c>
      <c r="AL106" s="116">
        <f t="shared" si="699"/>
        <v>145.29038961038961</v>
      </c>
      <c r="AM106" s="116">
        <f t="shared" si="700"/>
        <v>145.41581495427647</v>
      </c>
      <c r="AN106" s="116">
        <f t="shared" si="701"/>
        <v>141.07562568008706</v>
      </c>
      <c r="AO106" s="256">
        <f t="shared" si="702"/>
        <v>138.06609195402299</v>
      </c>
      <c r="AP106" s="194"/>
      <c r="AQ106" s="226"/>
      <c r="AR106" s="226"/>
      <c r="AS106" s="226"/>
      <c r="AT106" s="226"/>
      <c r="AU106" s="226"/>
    </row>
    <row r="107" spans="1:47" s="221" customFormat="1">
      <c r="A107" s="257">
        <v>2023</v>
      </c>
      <c r="B107" s="117">
        <v>247.578</v>
      </c>
      <c r="C107" s="117">
        <v>234.708</v>
      </c>
      <c r="D107" s="117">
        <v>303.51400000000001</v>
      </c>
      <c r="E107" s="117">
        <v>242.35300000000001</v>
      </c>
      <c r="F107" s="117">
        <v>253.46299999999999</v>
      </c>
      <c r="G107" s="117">
        <v>212.602</v>
      </c>
      <c r="H107" s="117">
        <v>168.166</v>
      </c>
      <c r="I107" s="117">
        <v>201.41399999999999</v>
      </c>
      <c r="J107" s="117">
        <v>232.726</v>
      </c>
      <c r="K107" s="117">
        <v>263.32799999999997</v>
      </c>
      <c r="L107" s="117">
        <v>266.93</v>
      </c>
      <c r="M107" s="117">
        <v>227.42099999999999</v>
      </c>
      <c r="N107" s="258">
        <v>2854.2029999999995</v>
      </c>
      <c r="O107" s="257">
        <v>2023</v>
      </c>
      <c r="P107" s="117">
        <v>1819</v>
      </c>
      <c r="Q107" s="117">
        <v>1670</v>
      </c>
      <c r="R107" s="117">
        <v>2152</v>
      </c>
      <c r="S107" s="117">
        <v>1682</v>
      </c>
      <c r="T107" s="117">
        <v>1725</v>
      </c>
      <c r="U107" s="117">
        <v>1454</v>
      </c>
      <c r="V107" s="117">
        <v>1137</v>
      </c>
      <c r="W107" s="117">
        <v>1364</v>
      </c>
      <c r="X107" s="117">
        <v>1594</v>
      </c>
      <c r="Y107" s="117">
        <v>1849</v>
      </c>
      <c r="Z107" s="117">
        <v>1877</v>
      </c>
      <c r="AA107" s="117">
        <v>1598</v>
      </c>
      <c r="AB107" s="117">
        <v>19921</v>
      </c>
      <c r="AC107" s="257">
        <v>2023</v>
      </c>
      <c r="AD107" s="117">
        <f t="shared" si="703"/>
        <v>136.10665200659702</v>
      </c>
      <c r="AE107" s="117">
        <f t="shared" si="693"/>
        <v>140.5437125748503</v>
      </c>
      <c r="AF107" s="117">
        <f t="shared" si="694"/>
        <v>141.03810408921933</v>
      </c>
      <c r="AG107" s="117">
        <f t="shared" si="704"/>
        <v>144.08620689655172</v>
      </c>
      <c r="AH107" s="117">
        <f t="shared" si="695"/>
        <v>146.93507246376811</v>
      </c>
      <c r="AI107" s="117">
        <f t="shared" si="696"/>
        <v>146.21870701513069</v>
      </c>
      <c r="AJ107" s="117">
        <f t="shared" si="697"/>
        <v>147.9032541776605</v>
      </c>
      <c r="AK107" s="117">
        <f t="shared" si="698"/>
        <v>147.66422287390029</v>
      </c>
      <c r="AL107" s="117">
        <f t="shared" si="699"/>
        <v>146.00125470514431</v>
      </c>
      <c r="AM107" s="117">
        <f t="shared" si="700"/>
        <v>142.41644131963221</v>
      </c>
      <c r="AN107" s="117">
        <f t="shared" si="701"/>
        <v>142.21097496004262</v>
      </c>
      <c r="AO107" s="259">
        <f t="shared" si="702"/>
        <v>142.31602002503129</v>
      </c>
      <c r="AP107" s="219"/>
      <c r="AQ107" s="220"/>
      <c r="AR107" s="220"/>
      <c r="AS107" s="220"/>
      <c r="AT107" s="220"/>
      <c r="AU107" s="220"/>
    </row>
    <row r="108" spans="1:47" s="229" customFormat="1" ht="18" customHeight="1">
      <c r="A108" s="260">
        <v>2024</v>
      </c>
      <c r="B108" s="118">
        <v>235.46700000000001</v>
      </c>
      <c r="C108" s="118">
        <v>244.47499999999999</v>
      </c>
      <c r="D108" s="118">
        <v>260.91699999999997</v>
      </c>
      <c r="E108" s="118">
        <v>244.90600000000001</v>
      </c>
      <c r="F108" s="118">
        <v>240.535</v>
      </c>
      <c r="G108" s="118">
        <v>92.992000000000004</v>
      </c>
      <c r="H108" s="118">
        <v>50.631999999999998</v>
      </c>
      <c r="I108" s="118">
        <v>42.453000000000003</v>
      </c>
      <c r="J108" s="118">
        <v>88.923000000000002</v>
      </c>
      <c r="K108" s="118">
        <v>84.683999999999997</v>
      </c>
      <c r="L108" s="118">
        <v>69.367999999999995</v>
      </c>
      <c r="M108" s="118">
        <v>52.966999999999999</v>
      </c>
      <c r="N108" s="261">
        <v>1708.319</v>
      </c>
      <c r="O108" s="260">
        <v>2024</v>
      </c>
      <c r="P108" s="118">
        <v>1714</v>
      </c>
      <c r="Q108" s="118">
        <v>1769</v>
      </c>
      <c r="R108" s="118">
        <v>1861</v>
      </c>
      <c r="S108" s="118">
        <v>1741</v>
      </c>
      <c r="T108" s="118">
        <v>1696</v>
      </c>
      <c r="U108" s="118">
        <v>674</v>
      </c>
      <c r="V108" s="118">
        <v>370</v>
      </c>
      <c r="W108" s="118">
        <v>289</v>
      </c>
      <c r="X108" s="118">
        <v>610</v>
      </c>
      <c r="Y108" s="118">
        <v>590</v>
      </c>
      <c r="Z108" s="118">
        <v>497</v>
      </c>
      <c r="AA108" s="118">
        <v>379</v>
      </c>
      <c r="AB108" s="118">
        <v>12190</v>
      </c>
      <c r="AC108" s="260">
        <v>2024</v>
      </c>
      <c r="AD108" s="118">
        <f t="shared" si="703"/>
        <v>137.37864644107353</v>
      </c>
      <c r="AE108" s="118">
        <f t="shared" si="693"/>
        <v>138.19954776710006</v>
      </c>
      <c r="AF108" s="118">
        <f t="shared" si="694"/>
        <v>140.2025792584632</v>
      </c>
      <c r="AG108" s="118">
        <f t="shared" si="704"/>
        <v>140.66973004020679</v>
      </c>
      <c r="AH108" s="118">
        <f t="shared" si="695"/>
        <v>141.82488207547169</v>
      </c>
      <c r="AI108" s="118">
        <f t="shared" si="696"/>
        <v>137.97032640949556</v>
      </c>
      <c r="AJ108" s="118">
        <f t="shared" si="697"/>
        <v>136.84324324324322</v>
      </c>
      <c r="AK108" s="118">
        <f t="shared" si="698"/>
        <v>146.89619377162629</v>
      </c>
      <c r="AL108" s="118">
        <f t="shared" si="699"/>
        <v>145.77540983606556</v>
      </c>
      <c r="AM108" s="118">
        <f t="shared" si="700"/>
        <v>143.5322033898305</v>
      </c>
      <c r="AN108" s="118">
        <f t="shared" si="701"/>
        <v>139.57344064386317</v>
      </c>
      <c r="AO108" s="262">
        <f t="shared" si="702"/>
        <v>139.75461741424803</v>
      </c>
      <c r="AP108" s="227"/>
      <c r="AQ108" s="228"/>
      <c r="AR108" s="228"/>
      <c r="AS108" s="228"/>
      <c r="AT108" s="228"/>
      <c r="AU108" s="228"/>
    </row>
    <row r="109" spans="1:47" s="229" customFormat="1" ht="18" customHeight="1">
      <c r="A109" s="288">
        <v>2025</v>
      </c>
      <c r="B109" s="289">
        <v>64</v>
      </c>
      <c r="C109" s="289">
        <v>52</v>
      </c>
      <c r="D109" s="289">
        <v>62</v>
      </c>
      <c r="E109" s="289">
        <v>58</v>
      </c>
      <c r="F109" s="289">
        <v>47</v>
      </c>
      <c r="G109" s="289">
        <v>41</v>
      </c>
      <c r="H109" s="289">
        <v>31</v>
      </c>
      <c r="I109" s="289">
        <v>21</v>
      </c>
      <c r="J109" s="289">
        <v>53</v>
      </c>
      <c r="K109" s="289">
        <v>57</v>
      </c>
      <c r="L109" s="289">
        <v>49</v>
      </c>
      <c r="M109" s="289">
        <v>39.514000000000003</v>
      </c>
      <c r="N109" s="290">
        <v>574.51400000000001</v>
      </c>
      <c r="O109" s="288">
        <v>2025</v>
      </c>
      <c r="P109" s="289">
        <v>479</v>
      </c>
      <c r="Q109" s="289">
        <v>396</v>
      </c>
      <c r="R109" s="289">
        <v>458</v>
      </c>
      <c r="S109" s="289">
        <v>428</v>
      </c>
      <c r="T109" s="289">
        <v>361</v>
      </c>
      <c r="U109" s="289">
        <v>305</v>
      </c>
      <c r="V109" s="289">
        <v>232</v>
      </c>
      <c r="W109" s="289">
        <v>153</v>
      </c>
      <c r="X109" s="289">
        <v>366</v>
      </c>
      <c r="Y109" s="289">
        <v>382</v>
      </c>
      <c r="Z109" s="289">
        <v>338</v>
      </c>
      <c r="AA109" s="289">
        <v>289</v>
      </c>
      <c r="AB109" s="289">
        <v>4187</v>
      </c>
      <c r="AC109" s="288">
        <v>2025</v>
      </c>
      <c r="AD109" s="289">
        <f t="shared" ref="AD109" si="705">IF(OR(B109=""),"",((B109/P109)*1000))</f>
        <v>133.61169102296449</v>
      </c>
      <c r="AE109" s="289">
        <f t="shared" ref="AE109" si="706">IF(OR(C109=""),"",((C109/Q109)*1000))</f>
        <v>131.31313131313132</v>
      </c>
      <c r="AF109" s="289">
        <f t="shared" ref="AF109" si="707">IF(OR(D109=""),"",((D109/R109)*1000))</f>
        <v>135.37117903930132</v>
      </c>
      <c r="AG109" s="289">
        <f t="shared" ref="AG109" si="708">IF(OR(E109=""),"",((E109/S109)*1000))</f>
        <v>135.51401869158877</v>
      </c>
      <c r="AH109" s="289">
        <f t="shared" ref="AH109" si="709">IF(OR(F109=""),"",((F109/T109)*1000))</f>
        <v>130.19390581717451</v>
      </c>
      <c r="AI109" s="289">
        <f t="shared" ref="AI109" si="710">IF(OR(G109=""),"",((G109/U109)*1000))</f>
        <v>134.42622950819671</v>
      </c>
      <c r="AJ109" s="289">
        <f t="shared" ref="AJ109" si="711">IF(OR(H109=""),"",((H109/V109)*1000))</f>
        <v>133.62068965517241</v>
      </c>
      <c r="AK109" s="289">
        <f t="shared" ref="AK109" si="712">IF(OR(I109=""),"",((I109/W109)*1000))</f>
        <v>137.25490196078434</v>
      </c>
      <c r="AL109" s="289">
        <f t="shared" ref="AL109" si="713">IF(OR(J109=""),"",((J109/X109)*1000))</f>
        <v>144.80874316939889</v>
      </c>
      <c r="AM109" s="289">
        <f t="shared" ref="AM109" si="714">IF(OR(K109=""),"",((K109/Y109)*1000))</f>
        <v>149.21465968586386</v>
      </c>
      <c r="AN109" s="289">
        <f t="shared" ref="AN109" si="715">IF(OR(L109=""),"",((L109/Z109)*1000))</f>
        <v>144.97041420118342</v>
      </c>
      <c r="AO109" s="291">
        <f t="shared" ref="AO109" si="716">IF(OR(M109=""),"",((M109/AA109)*1000))</f>
        <v>136.72664359861591</v>
      </c>
      <c r="AP109" s="227"/>
      <c r="AQ109" s="228"/>
      <c r="AR109" s="228"/>
      <c r="AS109" s="228"/>
      <c r="AT109" s="228"/>
      <c r="AU109" s="228"/>
    </row>
    <row r="110" spans="1:47" s="232" customFormat="1" ht="33.6">
      <c r="A110" s="105" t="s">
        <v>100</v>
      </c>
      <c r="B110" s="106">
        <f>AVERAGE(B105:B109)</f>
        <v>221.4502</v>
      </c>
      <c r="C110" s="106">
        <f t="shared" ref="C110" si="717">AVERAGE(C105:C109)</f>
        <v>210.27860000000001</v>
      </c>
      <c r="D110" s="106">
        <f t="shared" ref="D110" si="718">AVERAGE(D105:D109)</f>
        <v>251.65</v>
      </c>
      <c r="E110" s="106">
        <f t="shared" ref="E110" si="719">AVERAGE(E105:E109)</f>
        <v>226.18899999999999</v>
      </c>
      <c r="F110" s="106">
        <f t="shared" ref="F110" si="720">AVERAGE(F105:F109)</f>
        <v>212.72919999999993</v>
      </c>
      <c r="G110" s="106">
        <f t="shared" ref="G110" si="721">AVERAGE(G105:G109)</f>
        <v>163.83080000000001</v>
      </c>
      <c r="H110" s="106">
        <f t="shared" ref="H110" si="722">AVERAGE(H105:H109)</f>
        <v>124.85719999999999</v>
      </c>
      <c r="I110" s="106">
        <f t="shared" ref="I110" si="723">AVERAGE(I105:I109)</f>
        <v>140.4776</v>
      </c>
      <c r="J110" s="106">
        <f t="shared" ref="J110" si="724">AVERAGE(J105:J109)</f>
        <v>187.34620000000001</v>
      </c>
      <c r="K110" s="106">
        <f t="shared" ref="K110" si="725">AVERAGE(K105:K109)</f>
        <v>194.36999999999998</v>
      </c>
      <c r="L110" s="106">
        <f t="shared" ref="L110" si="726">AVERAGE(L105:L109)</f>
        <v>192.46979999999999</v>
      </c>
      <c r="M110" s="106">
        <f>AVERAGE(M105:M109)</f>
        <v>167.3862</v>
      </c>
      <c r="N110" s="209">
        <f>AVERAGE(N105:N109)</f>
        <v>2293.0347999999999</v>
      </c>
      <c r="O110" s="105" t="s">
        <v>100</v>
      </c>
      <c r="P110" s="106">
        <f>AVERAGE(P105:P109)</f>
        <v>1603.8</v>
      </c>
      <c r="Q110" s="106">
        <f t="shared" ref="Q110" si="727">AVERAGE(Q105:Q109)</f>
        <v>1514.4</v>
      </c>
      <c r="R110" s="106">
        <f t="shared" ref="R110" si="728">AVERAGE(R105:R109)</f>
        <v>1777.8</v>
      </c>
      <c r="S110" s="106">
        <f t="shared" ref="S110" si="729">AVERAGE(S105:S109)</f>
        <v>1577.8</v>
      </c>
      <c r="T110" s="106">
        <f t="shared" ref="T110" si="730">AVERAGE(T105:T109)</f>
        <v>1473.4</v>
      </c>
      <c r="U110" s="106">
        <f t="shared" ref="U110" si="731">AVERAGE(U105:U109)</f>
        <v>1136.5999999999999</v>
      </c>
      <c r="V110" s="106">
        <f t="shared" ref="V110" si="732">AVERAGE(V105:V109)</f>
        <v>860</v>
      </c>
      <c r="W110" s="106">
        <f t="shared" ref="W110" si="733">AVERAGE(W105:W109)</f>
        <v>951.8</v>
      </c>
      <c r="X110" s="106">
        <f t="shared" ref="X110" si="734">AVERAGE(X105:X109)</f>
        <v>1274.2</v>
      </c>
      <c r="Y110" s="106">
        <f t="shared" ref="Y110" si="735">AVERAGE(Y105:Y109)</f>
        <v>1335</v>
      </c>
      <c r="Z110" s="106">
        <f t="shared" ref="Z110" si="736">AVERAGE(Z105:Z109)</f>
        <v>1345</v>
      </c>
      <c r="AA110" s="106">
        <f>AVERAGE(AA105:AA109)</f>
        <v>1186.2</v>
      </c>
      <c r="AB110" s="106">
        <f>AVERAGE(AB105:AB109)</f>
        <v>16036</v>
      </c>
      <c r="AC110" s="105" t="s">
        <v>100</v>
      </c>
      <c r="AD110" s="106">
        <f>AVERAGE(AD105:AD109)</f>
        <v>137.36559286724486</v>
      </c>
      <c r="AE110" s="106">
        <f t="shared" ref="AE110" si="737">AVERAGE(AE105:AE109)</f>
        <v>137.7180382939641</v>
      </c>
      <c r="AF110" s="106">
        <f t="shared" ref="AF110" si="738">AVERAGE(AF105:AF109)</f>
        <v>140.52520248969688</v>
      </c>
      <c r="AG110" s="106">
        <f t="shared" ref="AG110" si="739">AVERAGE(AG105:AG109)</f>
        <v>142.0853125920969</v>
      </c>
      <c r="AH110" s="106">
        <f t="shared" ref="AH110" si="740">AVERAGE(AH105:AH109)</f>
        <v>142.09176856251094</v>
      </c>
      <c r="AI110" s="106">
        <f t="shared" ref="AI110" si="741">AVERAGE(AI105:AI109)</f>
        <v>141.88276071260105</v>
      </c>
      <c r="AJ110" s="106">
        <f t="shared" ref="AJ110" si="742">AVERAGE(AJ105:AJ109)</f>
        <v>142.09491622667954</v>
      </c>
      <c r="AK110" s="106">
        <f t="shared" ref="AK110" si="743">AVERAGE(AK105:AK109)</f>
        <v>145.55979870150662</v>
      </c>
      <c r="AL110" s="106">
        <f t="shared" ref="AL110" si="744">AVERAGE(AL105:AL109)</f>
        <v>146.48155605268582</v>
      </c>
      <c r="AM110" s="106">
        <f t="shared" ref="AM110" si="745">AVERAGE(AM105:AM109)</f>
        <v>145.84113715312861</v>
      </c>
      <c r="AN110" s="106">
        <f t="shared" ref="AN110" si="746">AVERAGE(AN105:AN109)</f>
        <v>142.78484971772491</v>
      </c>
      <c r="AO110" s="210">
        <f>AVERAGE(AO105:AO109)</f>
        <v>140.13049278020185</v>
      </c>
      <c r="AP110" s="230"/>
      <c r="AQ110" s="231"/>
      <c r="AR110" s="231"/>
      <c r="AS110" s="231"/>
      <c r="AT110" s="231"/>
      <c r="AU110" s="231"/>
    </row>
    <row r="111" spans="1:47" s="215" customFormat="1" ht="31.5" customHeight="1">
      <c r="A111" s="263">
        <v>2026</v>
      </c>
      <c r="B111" s="120">
        <v>40</v>
      </c>
      <c r="C111" s="120">
        <v>40</v>
      </c>
      <c r="D111" s="120">
        <v>51</v>
      </c>
      <c r="E111" s="120"/>
      <c r="F111" s="120"/>
      <c r="G111" s="120"/>
      <c r="H111" s="120"/>
      <c r="I111" s="120"/>
      <c r="J111" s="120"/>
      <c r="K111" s="120"/>
      <c r="L111" s="120"/>
      <c r="M111" s="120"/>
      <c r="N111" s="120">
        <f>SUM(B111:M111)</f>
        <v>131</v>
      </c>
      <c r="O111" s="263">
        <v>2026</v>
      </c>
      <c r="P111" s="120">
        <v>293</v>
      </c>
      <c r="Q111" s="120">
        <v>295</v>
      </c>
      <c r="R111" s="120">
        <v>371</v>
      </c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>
        <f>SUM(P111:AA111)</f>
        <v>959</v>
      </c>
      <c r="AC111" s="263">
        <v>2026</v>
      </c>
      <c r="AD111" s="120">
        <f>IF(OR(B111=""),"",((B111/P111)*1000))</f>
        <v>136.51877133105802</v>
      </c>
      <c r="AE111" s="120">
        <f t="shared" ref="AE111" si="747">IF(OR(C111=""),"",((C111/Q111)*1000))</f>
        <v>135.59322033898306</v>
      </c>
      <c r="AF111" s="120">
        <f t="shared" ref="AF111" si="748">IF(OR(D111=""),"",((D111/R111)*1000))</f>
        <v>137.46630727762803</v>
      </c>
      <c r="AG111" s="120" t="str">
        <f t="shared" ref="AG111" si="749">IF(OR(E111=""),"",((E111/S111)*1000))</f>
        <v/>
      </c>
      <c r="AH111" s="120" t="str">
        <f t="shared" ref="AH111" si="750">IF(OR(F111=""),"",((F111/T111)*1000))</f>
        <v/>
      </c>
      <c r="AI111" s="120" t="str">
        <f t="shared" ref="AI111" si="751">IF(OR(G111=""),"",((G111/U111)*1000))</f>
        <v/>
      </c>
      <c r="AJ111" s="120" t="str">
        <f t="shared" ref="AJ111" si="752">IF(OR(H111=""),"",((H111/V111)*1000))</f>
        <v/>
      </c>
      <c r="AK111" s="120" t="str">
        <f t="shared" ref="AK111" si="753">IF(OR(I111=""),"",((I111/W111)*1000))</f>
        <v/>
      </c>
      <c r="AL111" s="120" t="str">
        <f t="shared" ref="AL111" si="754">IF(OR(J111=""),"",((J111/X111)*1000))</f>
        <v/>
      </c>
      <c r="AM111" s="120" t="str">
        <f t="shared" ref="AM111" si="755">IF(OR(K111=""),"",((K111/Y111)*1000))</f>
        <v/>
      </c>
      <c r="AN111" s="120" t="str">
        <f t="shared" ref="AN111" si="756">IF(OR(L111=""),"",((L111/Z111)*1000))</f>
        <v/>
      </c>
      <c r="AO111" s="264" t="str">
        <f t="shared" ref="AO111" si="757">IF(OR(M111=""),"",((M111/AA111)*1000))</f>
        <v/>
      </c>
      <c r="AP111" s="214"/>
      <c r="AQ111" s="214"/>
      <c r="AR111" s="214"/>
      <c r="AS111" s="214"/>
    </row>
    <row r="112" spans="1:47" s="221" customFormat="1" ht="44.25" customHeight="1">
      <c r="A112" s="108" t="s">
        <v>98</v>
      </c>
      <c r="B112" s="109">
        <f>IF(OR(B111=""),"",((B111-B109)/B109))</f>
        <v>-0.375</v>
      </c>
      <c r="C112" s="109">
        <f t="shared" ref="C112" si="758">IF(OR(C111=""),"",((C111-C109)/C109))</f>
        <v>-0.23076923076923078</v>
      </c>
      <c r="D112" s="109">
        <f t="shared" ref="D112" si="759">IF(OR(D111=""),"",((D111-D109)/D109))</f>
        <v>-0.17741935483870969</v>
      </c>
      <c r="E112" s="109" t="str">
        <f t="shared" ref="E112" si="760">IF(OR(E111=""),"",((E111-E109)/E109))</f>
        <v/>
      </c>
      <c r="F112" s="109" t="str">
        <f t="shared" ref="F112" si="761">IF(OR(F111=""),"",((F111-F109)/F109))</f>
        <v/>
      </c>
      <c r="G112" s="109" t="str">
        <f t="shared" ref="G112" si="762">IF(OR(G111=""),"",((G111-G109)/G109))</f>
        <v/>
      </c>
      <c r="H112" s="109" t="str">
        <f t="shared" ref="H112" si="763">IF(OR(H111=""),"",((H111-H109)/H109))</f>
        <v/>
      </c>
      <c r="I112" s="109" t="str">
        <f t="shared" ref="I112" si="764">IF(OR(I111=""),"",((I111-I109)/I109))</f>
        <v/>
      </c>
      <c r="J112" s="109" t="str">
        <f t="shared" ref="J112" si="765">IF(OR(J111=""),"",((J111-J109)/J109))</f>
        <v/>
      </c>
      <c r="K112" s="109" t="str">
        <f t="shared" ref="K112" si="766">IF(OR(K111=""),"",((K111-K109)/K109))</f>
        <v/>
      </c>
      <c r="L112" s="109" t="str">
        <f t="shared" ref="L112" si="767">IF(OR(L111=""),"",((L111-L109)/L109))</f>
        <v/>
      </c>
      <c r="M112" s="109" t="str">
        <f t="shared" ref="M112" si="768">IF(OR(M111=""),"",((M111-M109)/M109))</f>
        <v/>
      </c>
      <c r="N112" s="216"/>
      <c r="O112" s="108" t="s">
        <v>98</v>
      </c>
      <c r="P112" s="109">
        <f>IF(OR(P111=""),"",((P111-P109)/P109))</f>
        <v>-0.38830897703549061</v>
      </c>
      <c r="Q112" s="109">
        <f t="shared" ref="Q112" si="769">IF(OR(Q111=""),"",((Q111-Q109)/Q109))</f>
        <v>-0.25505050505050503</v>
      </c>
      <c r="R112" s="109">
        <f t="shared" ref="R112" si="770">IF(OR(R111=""),"",((R111-R109)/R109))</f>
        <v>-0.18995633187772926</v>
      </c>
      <c r="S112" s="109" t="str">
        <f t="shared" ref="S112" si="771">IF(OR(S111=""),"",((S111-S109)/S109))</f>
        <v/>
      </c>
      <c r="T112" s="109" t="str">
        <f t="shared" ref="T112" si="772">IF(OR(T111=""),"",((T111-T109)/T109))</f>
        <v/>
      </c>
      <c r="U112" s="109" t="str">
        <f t="shared" ref="U112" si="773">IF(OR(U111=""),"",((U111-U109)/U109))</f>
        <v/>
      </c>
      <c r="V112" s="109" t="str">
        <f t="shared" ref="V112" si="774">IF(OR(V111=""),"",((V111-V109)/V109))</f>
        <v/>
      </c>
      <c r="W112" s="109" t="str">
        <f t="shared" ref="W112" si="775">IF(OR(W111=""),"",((W111-W109)/W109))</f>
        <v/>
      </c>
      <c r="X112" s="109" t="str">
        <f t="shared" ref="X112" si="776">IF(OR(X111=""),"",((X111-X109)/X109))</f>
        <v/>
      </c>
      <c r="Y112" s="109" t="str">
        <f t="shared" ref="Y112" si="777">IF(OR(Y111=""),"",((Y111-Y109)/Y109))</f>
        <v/>
      </c>
      <c r="Z112" s="109" t="str">
        <f t="shared" ref="Z112" si="778">IF(OR(Z111=""),"",((Z111-Z109)/Z109))</f>
        <v/>
      </c>
      <c r="AA112" s="109" t="str">
        <f t="shared" ref="AA112" si="779">IF(OR(AA111=""),"",((AA111-AA109)/AA109))</f>
        <v/>
      </c>
      <c r="AB112" s="217"/>
      <c r="AC112" s="108" t="s">
        <v>98</v>
      </c>
      <c r="AD112" s="109">
        <f>IF(OR(AD111=""),"",((AD111-AD109)/AD109))</f>
        <v>2.1757679180887488E-2</v>
      </c>
      <c r="AE112" s="109">
        <f t="shared" ref="AE112" si="780">IF(OR(AE111=""),"",((AE111-AE109)/AE109))</f>
        <v>3.2594524119947843E-2</v>
      </c>
      <c r="AF112" s="109">
        <f t="shared" ref="AF112" si="781">IF(OR(AF111=""),"",((AF111-AF109)/AF109))</f>
        <v>1.5476915050865039E-2</v>
      </c>
      <c r="AG112" s="109" t="str">
        <f t="shared" ref="AG112" si="782">IF(OR(AG111=""),"",((AG111-AG109)/AG109))</f>
        <v/>
      </c>
      <c r="AH112" s="109" t="str">
        <f t="shared" ref="AH112" si="783">IF(OR(AH111=""),"",((AH111-AH109)/AH109))</f>
        <v/>
      </c>
      <c r="AI112" s="109" t="str">
        <f t="shared" ref="AI112" si="784">IF(OR(AI111=""),"",((AI111-AI109)/AI109))</f>
        <v/>
      </c>
      <c r="AJ112" s="109" t="str">
        <f t="shared" ref="AJ112" si="785">IF(OR(AJ111=""),"",((AJ111-AJ109)/AJ109))</f>
        <v/>
      </c>
      <c r="AK112" s="109" t="str">
        <f t="shared" ref="AK112" si="786">IF(OR(AK111=""),"",((AK111-AK109)/AK109))</f>
        <v/>
      </c>
      <c r="AL112" s="109" t="str">
        <f t="shared" ref="AL112" si="787">IF(OR(AL111=""),"",((AL111-AL109)/AL109))</f>
        <v/>
      </c>
      <c r="AM112" s="109" t="str">
        <f t="shared" ref="AM112" si="788">IF(OR(AM111=""),"",((AM111-AM109)/AM109))</f>
        <v/>
      </c>
      <c r="AN112" s="109" t="str">
        <f t="shared" ref="AN112" si="789">IF(OR(AN111=""),"",((AN111-AN109)/AN109))</f>
        <v/>
      </c>
      <c r="AO112" s="218" t="str">
        <f t="shared" ref="AO112" si="790">IF(OR(AO111=""),"",((AO111-AO109)/AO109))</f>
        <v/>
      </c>
      <c r="AP112" s="219"/>
      <c r="AQ112" s="220"/>
      <c r="AR112" s="220"/>
      <c r="AS112" s="220"/>
      <c r="AT112" s="220"/>
      <c r="AU112" s="220"/>
    </row>
    <row r="113" spans="1:47" s="221" customFormat="1" ht="44.25" customHeight="1">
      <c r="A113" s="108" t="s">
        <v>99</v>
      </c>
      <c r="B113" s="109">
        <f>IF(OR(B111=""),"",((B111-B110)/B110))</f>
        <v>-0.81937248193950607</v>
      </c>
      <c r="C113" s="109">
        <f>IF(OR(C111=""),"",((C111-C110)/C110))</f>
        <v>-0.80977617313411832</v>
      </c>
      <c r="D113" s="109">
        <f t="shared" ref="D113:M113" si="791">IF(OR(D111=""),"",((D111-D110)/D110))</f>
        <v>-0.7973375720246374</v>
      </c>
      <c r="E113" s="109" t="str">
        <f t="shared" si="791"/>
        <v/>
      </c>
      <c r="F113" s="109" t="str">
        <f t="shared" si="791"/>
        <v/>
      </c>
      <c r="G113" s="109" t="str">
        <f t="shared" si="791"/>
        <v/>
      </c>
      <c r="H113" s="109" t="str">
        <f t="shared" si="791"/>
        <v/>
      </c>
      <c r="I113" s="109" t="str">
        <f t="shared" si="791"/>
        <v/>
      </c>
      <c r="J113" s="109" t="str">
        <f t="shared" si="791"/>
        <v/>
      </c>
      <c r="K113" s="109" t="str">
        <f t="shared" si="791"/>
        <v/>
      </c>
      <c r="L113" s="109" t="str">
        <f t="shared" si="791"/>
        <v/>
      </c>
      <c r="M113" s="109" t="str">
        <f t="shared" si="791"/>
        <v/>
      </c>
      <c r="N113" s="216"/>
      <c r="O113" s="108" t="s">
        <v>99</v>
      </c>
      <c r="P113" s="109">
        <f>IF(OR(P111=""),"",((P111-P110)/P110))</f>
        <v>-0.81730889138296547</v>
      </c>
      <c r="Q113" s="109">
        <f t="shared" ref="Q113:W113" si="792">IF(OR(Q111=""),"",((Q111-Q110)/Q110))</f>
        <v>-0.80520338087691501</v>
      </c>
      <c r="R113" s="109">
        <f t="shared" si="792"/>
        <v>-0.79131510856114295</v>
      </c>
      <c r="S113" s="109" t="str">
        <f t="shared" si="792"/>
        <v/>
      </c>
      <c r="T113" s="109" t="str">
        <f t="shared" si="792"/>
        <v/>
      </c>
      <c r="U113" s="109" t="str">
        <f t="shared" si="792"/>
        <v/>
      </c>
      <c r="V113" s="109" t="str">
        <f t="shared" si="792"/>
        <v/>
      </c>
      <c r="W113" s="109" t="str">
        <f t="shared" si="792"/>
        <v/>
      </c>
      <c r="X113" s="109" t="str">
        <f>IF(OR(X111=""),"",((X111-X110)/X110))</f>
        <v/>
      </c>
      <c r="Y113" s="109" t="str">
        <f t="shared" ref="Y113:AA113" si="793">IF(OR(Y111=""),"",((Y111-Y110)/Y110))</f>
        <v/>
      </c>
      <c r="Z113" s="109" t="str">
        <f t="shared" si="793"/>
        <v/>
      </c>
      <c r="AA113" s="109" t="str">
        <f t="shared" si="793"/>
        <v/>
      </c>
      <c r="AB113" s="217"/>
      <c r="AC113" s="108" t="s">
        <v>99</v>
      </c>
      <c r="AD113" s="109">
        <f>IF(OR(AD111=""),"",((AD111-AD110)/AD110))</f>
        <v>-6.164728142696088E-3</v>
      </c>
      <c r="AE113" s="109">
        <f t="shared" ref="AE113:AK113" si="794">IF(OR(AE111=""),"",((AE111-AE110)/AE110))</f>
        <v>-1.5428755603137041E-2</v>
      </c>
      <c r="AF113" s="109">
        <f t="shared" si="794"/>
        <v>-2.176759156275275E-2</v>
      </c>
      <c r="AG113" s="109" t="str">
        <f t="shared" si="794"/>
        <v/>
      </c>
      <c r="AH113" s="109" t="str">
        <f t="shared" si="794"/>
        <v/>
      </c>
      <c r="AI113" s="109" t="str">
        <f t="shared" si="794"/>
        <v/>
      </c>
      <c r="AJ113" s="109" t="str">
        <f t="shared" si="794"/>
        <v/>
      </c>
      <c r="AK113" s="109" t="str">
        <f t="shared" si="794"/>
        <v/>
      </c>
      <c r="AL113" s="109" t="str">
        <f>IF(OR(AL111=""),"",((AL111-AL110)/AL110))</f>
        <v/>
      </c>
      <c r="AM113" s="109" t="str">
        <f t="shared" ref="AM113:AO113" si="795">IF(OR(AM111=""),"",((AM111-AM110)/AM110))</f>
        <v/>
      </c>
      <c r="AN113" s="109" t="str">
        <f t="shared" si="795"/>
        <v/>
      </c>
      <c r="AO113" s="218" t="str">
        <f t="shared" si="795"/>
        <v/>
      </c>
      <c r="AP113" s="219"/>
      <c r="AQ113" s="220"/>
      <c r="AR113" s="220"/>
      <c r="AS113" s="220"/>
      <c r="AT113" s="220"/>
      <c r="AU113" s="220"/>
    </row>
    <row r="114" spans="1:47" s="193" customFormat="1">
      <c r="A114" s="237"/>
      <c r="B114" s="238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38"/>
      <c r="N114" s="238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D114" s="194"/>
      <c r="AE114" s="194"/>
      <c r="AF114" s="194"/>
      <c r="AG114" s="194"/>
      <c r="AH114" s="194"/>
      <c r="AI114" s="194"/>
      <c r="AJ114" s="194"/>
      <c r="AK114" s="194"/>
      <c r="AL114" s="194"/>
      <c r="AM114" s="194"/>
      <c r="AN114" s="194"/>
      <c r="AO114" s="194"/>
      <c r="AP114" s="194"/>
      <c r="AQ114" s="226"/>
      <c r="AR114" s="226"/>
      <c r="AS114" s="226"/>
      <c r="AT114" s="226"/>
      <c r="AU114" s="226"/>
    </row>
    <row r="115" spans="1:47" s="223" customFormat="1" ht="41.25" customHeight="1">
      <c r="A115" s="222" t="s">
        <v>86</v>
      </c>
      <c r="B115" s="198"/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P115" s="224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  <c r="AA115" s="201"/>
      <c r="AB115" s="201"/>
      <c r="AD115" s="201"/>
      <c r="AE115" s="201"/>
      <c r="AF115" s="201"/>
      <c r="AG115" s="201"/>
      <c r="AH115" s="201"/>
      <c r="AI115" s="201"/>
      <c r="AJ115" s="201"/>
      <c r="AK115" s="201"/>
      <c r="AL115" s="201"/>
      <c r="AM115" s="201"/>
      <c r="AN115" s="201"/>
      <c r="AO115" s="201"/>
      <c r="AP115" s="201"/>
      <c r="AQ115" s="225"/>
      <c r="AR115" s="225"/>
      <c r="AS115" s="225"/>
      <c r="AT115" s="225"/>
      <c r="AU115" s="225"/>
    </row>
    <row r="116" spans="1:47" s="223" customFormat="1" ht="30" customHeight="1">
      <c r="A116" s="97" t="s">
        <v>148</v>
      </c>
      <c r="B116" s="198"/>
      <c r="C116" s="199"/>
      <c r="D116" s="198"/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7" t="s">
        <v>143</v>
      </c>
      <c r="P116" s="198"/>
      <c r="Q116" s="199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7" t="s">
        <v>62</v>
      </c>
      <c r="AD116" s="200"/>
      <c r="AE116" s="200"/>
      <c r="AF116" s="200"/>
      <c r="AG116" s="201"/>
      <c r="AH116" s="201"/>
      <c r="AI116" s="201"/>
      <c r="AJ116" s="201"/>
      <c r="AK116" s="201"/>
      <c r="AL116" s="201"/>
      <c r="AM116" s="201"/>
      <c r="AN116" s="201"/>
      <c r="AO116" s="201"/>
      <c r="AP116" s="201"/>
      <c r="AQ116" s="225"/>
      <c r="AR116" s="225"/>
      <c r="AS116" s="225"/>
      <c r="AT116" s="225"/>
      <c r="AU116" s="225"/>
    </row>
    <row r="117" spans="1:47" s="193" customFormat="1">
      <c r="A117" s="99" t="s">
        <v>64</v>
      </c>
      <c r="B117" s="100" t="s">
        <v>65</v>
      </c>
      <c r="C117" s="100" t="s">
        <v>66</v>
      </c>
      <c r="D117" s="100" t="s">
        <v>67</v>
      </c>
      <c r="E117" s="100" t="s">
        <v>68</v>
      </c>
      <c r="F117" s="100" t="s">
        <v>69</v>
      </c>
      <c r="G117" s="100" t="s">
        <v>70</v>
      </c>
      <c r="H117" s="100" t="s">
        <v>71</v>
      </c>
      <c r="I117" s="100" t="s">
        <v>72</v>
      </c>
      <c r="J117" s="100" t="s">
        <v>73</v>
      </c>
      <c r="K117" s="100" t="s">
        <v>74</v>
      </c>
      <c r="L117" s="100" t="s">
        <v>75</v>
      </c>
      <c r="M117" s="100" t="s">
        <v>76</v>
      </c>
      <c r="N117" s="204" t="s">
        <v>77</v>
      </c>
      <c r="O117" s="99" t="s">
        <v>64</v>
      </c>
      <c r="P117" s="100" t="s">
        <v>65</v>
      </c>
      <c r="Q117" s="100" t="s">
        <v>66</v>
      </c>
      <c r="R117" s="100" t="s">
        <v>67</v>
      </c>
      <c r="S117" s="100" t="s">
        <v>68</v>
      </c>
      <c r="T117" s="100" t="s">
        <v>69</v>
      </c>
      <c r="U117" s="100" t="s">
        <v>70</v>
      </c>
      <c r="V117" s="100" t="s">
        <v>71</v>
      </c>
      <c r="W117" s="100" t="s">
        <v>72</v>
      </c>
      <c r="X117" s="100" t="s">
        <v>73</v>
      </c>
      <c r="Y117" s="100" t="s">
        <v>74</v>
      </c>
      <c r="Z117" s="100" t="s">
        <v>75</v>
      </c>
      <c r="AA117" s="100" t="s">
        <v>76</v>
      </c>
      <c r="AB117" s="100" t="s">
        <v>77</v>
      </c>
      <c r="AC117" s="99" t="s">
        <v>64</v>
      </c>
      <c r="AD117" s="100" t="s">
        <v>65</v>
      </c>
      <c r="AE117" s="100" t="s">
        <v>66</v>
      </c>
      <c r="AF117" s="100" t="s">
        <v>67</v>
      </c>
      <c r="AG117" s="100" t="s">
        <v>68</v>
      </c>
      <c r="AH117" s="100" t="s">
        <v>69</v>
      </c>
      <c r="AI117" s="100" t="s">
        <v>70</v>
      </c>
      <c r="AJ117" s="100" t="s">
        <v>71</v>
      </c>
      <c r="AK117" s="100" t="s">
        <v>72</v>
      </c>
      <c r="AL117" s="100" t="s">
        <v>73</v>
      </c>
      <c r="AM117" s="100" t="s">
        <v>74</v>
      </c>
      <c r="AN117" s="100" t="s">
        <v>75</v>
      </c>
      <c r="AO117" s="205" t="s">
        <v>76</v>
      </c>
      <c r="AP117" s="194"/>
      <c r="AQ117" s="226"/>
      <c r="AR117" s="226"/>
      <c r="AS117" s="226"/>
      <c r="AT117" s="226"/>
      <c r="AU117" s="226"/>
    </row>
    <row r="118" spans="1:47" s="193" customFormat="1">
      <c r="A118" s="254">
        <v>2020</v>
      </c>
      <c r="B118" s="116">
        <v>15834.999</v>
      </c>
      <c r="C118" s="116">
        <v>13889.581</v>
      </c>
      <c r="D118" s="116">
        <v>15790.38</v>
      </c>
      <c r="E118" s="116">
        <v>14439.514999999999</v>
      </c>
      <c r="F118" s="116">
        <v>13250.6</v>
      </c>
      <c r="G118" s="116">
        <v>16310.699000000001</v>
      </c>
      <c r="H118" s="116">
        <v>15420.093999999999</v>
      </c>
      <c r="I118" s="116">
        <v>14667.802</v>
      </c>
      <c r="J118" s="116">
        <v>15652.607</v>
      </c>
      <c r="K118" s="116">
        <v>15689.657999999999</v>
      </c>
      <c r="L118" s="116">
        <v>15370.880999999999</v>
      </c>
      <c r="M118" s="116">
        <v>16715.066999999999</v>
      </c>
      <c r="N118" s="255">
        <v>183031.883</v>
      </c>
      <c r="O118" s="254">
        <v>2020</v>
      </c>
      <c r="P118" s="116">
        <v>43737</v>
      </c>
      <c r="Q118" s="116">
        <v>37821</v>
      </c>
      <c r="R118" s="116">
        <v>42968</v>
      </c>
      <c r="S118" s="116">
        <v>38865</v>
      </c>
      <c r="T118" s="116">
        <v>35159</v>
      </c>
      <c r="U118" s="116">
        <v>43673</v>
      </c>
      <c r="V118" s="116">
        <v>41495</v>
      </c>
      <c r="W118" s="116">
        <v>39649</v>
      </c>
      <c r="X118" s="116">
        <v>42653</v>
      </c>
      <c r="Y118" s="116">
        <v>42964</v>
      </c>
      <c r="Z118" s="116">
        <v>41731</v>
      </c>
      <c r="AA118" s="116">
        <v>45483</v>
      </c>
      <c r="AB118" s="116">
        <v>496198</v>
      </c>
      <c r="AC118" s="254">
        <v>2020</v>
      </c>
      <c r="AD118" s="116">
        <f>IF(OR(B118=""),"",((B118/P118)*1000))</f>
        <v>362.05041498045131</v>
      </c>
      <c r="AE118" s="116">
        <f t="shared" ref="AE118:AE122" si="796">IF(OR(C118=""),"",((C118/Q118)*1000))</f>
        <v>367.24520768885009</v>
      </c>
      <c r="AF118" s="116">
        <f t="shared" ref="AF118:AF122" si="797">IF(OR(D118=""),"",((D118/R118)*1000))</f>
        <v>367.49162167194186</v>
      </c>
      <c r="AG118" s="116">
        <f>IF(OR(E118=""),"",((E118/S118)*1000))</f>
        <v>371.53003988164158</v>
      </c>
      <c r="AH118" s="116">
        <f t="shared" ref="AH118:AH122" si="798">IF(OR(F118=""),"",((F118/T118)*1000))</f>
        <v>376.87647544014334</v>
      </c>
      <c r="AI118" s="116">
        <f t="shared" ref="AI118:AI122" si="799">IF(OR(G118=""),"",((G118/U118)*1000))</f>
        <v>373.47329013349213</v>
      </c>
      <c r="AJ118" s="116">
        <f t="shared" ref="AJ118:AJ122" si="800">IF(OR(H118=""),"",((H118/V118)*1000))</f>
        <v>371.61330280756715</v>
      </c>
      <c r="AK118" s="116">
        <f t="shared" ref="AK118:AK122" si="801">IF(OR(I118=""),"",((I118/W118)*1000))</f>
        <v>369.94128477389086</v>
      </c>
      <c r="AL118" s="116">
        <f t="shared" ref="AL118:AL122" si="802">IF(OR(J118=""),"",((J118/X118)*1000))</f>
        <v>366.97552340984225</v>
      </c>
      <c r="AM118" s="116">
        <f t="shared" ref="AM118:AM122" si="803">IF(OR(K118=""),"",((K118/Y118)*1000))</f>
        <v>365.18150079136018</v>
      </c>
      <c r="AN118" s="116">
        <f t="shared" ref="AN118:AN122" si="804">IF(OR(L118=""),"",((L118/Z118)*1000))</f>
        <v>368.33243871462463</v>
      </c>
      <c r="AO118" s="256">
        <f t="shared" ref="AO118:AO122" si="805">IF(OR(M118=""),"",((M118/AA118)*1000))</f>
        <v>367.50141811226172</v>
      </c>
      <c r="AP118" s="194"/>
      <c r="AQ118" s="226"/>
      <c r="AR118" s="226"/>
      <c r="AS118" s="226"/>
      <c r="AT118" s="226"/>
      <c r="AU118" s="226"/>
    </row>
    <row r="119" spans="1:47" s="193" customFormat="1">
      <c r="A119" s="257">
        <v>2021</v>
      </c>
      <c r="B119" s="117">
        <v>14437.487999999999</v>
      </c>
      <c r="C119" s="117">
        <v>14240.210999999999</v>
      </c>
      <c r="D119" s="117">
        <v>16583.441999999999</v>
      </c>
      <c r="E119" s="117">
        <v>15134.168</v>
      </c>
      <c r="F119" s="117">
        <v>14896.203</v>
      </c>
      <c r="G119" s="117">
        <v>15757.724</v>
      </c>
      <c r="H119" s="117">
        <v>14491.462</v>
      </c>
      <c r="I119" s="117">
        <v>15160.377</v>
      </c>
      <c r="J119" s="117">
        <v>14811.316999999999</v>
      </c>
      <c r="K119" s="117">
        <v>14695.858</v>
      </c>
      <c r="L119" s="117">
        <v>15926.383</v>
      </c>
      <c r="M119" s="117">
        <v>15912.121999999999</v>
      </c>
      <c r="N119" s="258">
        <v>182046.75500000003</v>
      </c>
      <c r="O119" s="257">
        <v>2021</v>
      </c>
      <c r="P119" s="117">
        <v>39487</v>
      </c>
      <c r="Q119" s="117">
        <v>38841</v>
      </c>
      <c r="R119" s="117">
        <v>44777</v>
      </c>
      <c r="S119" s="117">
        <v>41010</v>
      </c>
      <c r="T119" s="117">
        <v>39406</v>
      </c>
      <c r="U119" s="117">
        <v>41677</v>
      </c>
      <c r="V119" s="117">
        <v>38662</v>
      </c>
      <c r="W119" s="117">
        <v>40650</v>
      </c>
      <c r="X119" s="117">
        <v>40637</v>
      </c>
      <c r="Y119" s="117">
        <v>40579</v>
      </c>
      <c r="Z119" s="117">
        <v>44066</v>
      </c>
      <c r="AA119" s="117">
        <v>43974</v>
      </c>
      <c r="AB119" s="117">
        <v>493766</v>
      </c>
      <c r="AC119" s="257">
        <v>2021</v>
      </c>
      <c r="AD119" s="117">
        <f t="shared" ref="AD119:AD122" si="806">IF(OR(B119=""),"",((B119/P119)*1000))</f>
        <v>365.62635804188722</v>
      </c>
      <c r="AE119" s="117">
        <f t="shared" si="796"/>
        <v>366.62833088746424</v>
      </c>
      <c r="AF119" s="117">
        <f t="shared" si="797"/>
        <v>370.35625432699823</v>
      </c>
      <c r="AG119" s="117">
        <f t="shared" ref="AG119:AG122" si="807">IF(OR(E119=""),"",((E119/S119)*1000))</f>
        <v>369.03603999024625</v>
      </c>
      <c r="AH119" s="117">
        <f t="shared" si="798"/>
        <v>378.01865198193167</v>
      </c>
      <c r="AI119" s="117">
        <f t="shared" si="799"/>
        <v>378.09160928089835</v>
      </c>
      <c r="AJ119" s="117">
        <f t="shared" si="800"/>
        <v>374.82442708602758</v>
      </c>
      <c r="AK119" s="117">
        <f t="shared" si="801"/>
        <v>372.94900369003693</v>
      </c>
      <c r="AL119" s="117">
        <f t="shared" si="802"/>
        <v>364.47860324334965</v>
      </c>
      <c r="AM119" s="117">
        <f t="shared" si="803"/>
        <v>362.15426698538653</v>
      </c>
      <c r="AN119" s="117">
        <f t="shared" si="804"/>
        <v>361.42111832251624</v>
      </c>
      <c r="AO119" s="259">
        <f t="shared" si="805"/>
        <v>361.85295856642557</v>
      </c>
      <c r="AP119" s="194"/>
      <c r="AQ119" s="226"/>
      <c r="AR119" s="226"/>
      <c r="AS119" s="226"/>
      <c r="AT119" s="226"/>
      <c r="AU119" s="226"/>
    </row>
    <row r="120" spans="1:47" s="193" customFormat="1">
      <c r="A120" s="254">
        <v>2022</v>
      </c>
      <c r="B120" s="116">
        <v>14027.727999999999</v>
      </c>
      <c r="C120" s="116">
        <v>12969.627</v>
      </c>
      <c r="D120" s="116">
        <v>16182.941999999999</v>
      </c>
      <c r="E120" s="116">
        <v>13648.009</v>
      </c>
      <c r="F120" s="116">
        <v>15049.605</v>
      </c>
      <c r="G120" s="116">
        <v>14956.879000000001</v>
      </c>
      <c r="H120" s="116">
        <v>13604.946</v>
      </c>
      <c r="I120" s="116">
        <v>15539.655000000001</v>
      </c>
      <c r="J120" s="116">
        <v>15309.621999999999</v>
      </c>
      <c r="K120" s="116">
        <v>14956.165000000001</v>
      </c>
      <c r="L120" s="116">
        <v>15249.221</v>
      </c>
      <c r="M120" s="116">
        <v>15137.752</v>
      </c>
      <c r="N120" s="255">
        <v>176632.15099999998</v>
      </c>
      <c r="O120" s="254">
        <v>2022</v>
      </c>
      <c r="P120" s="116">
        <v>38713</v>
      </c>
      <c r="Q120" s="116">
        <v>35449</v>
      </c>
      <c r="R120" s="116">
        <v>44025</v>
      </c>
      <c r="S120" s="116">
        <v>36827</v>
      </c>
      <c r="T120" s="116">
        <v>40200</v>
      </c>
      <c r="U120" s="116">
        <v>40289</v>
      </c>
      <c r="V120" s="116">
        <v>36525</v>
      </c>
      <c r="W120" s="116">
        <v>42095</v>
      </c>
      <c r="X120" s="116">
        <v>42118</v>
      </c>
      <c r="Y120" s="116">
        <v>41085</v>
      </c>
      <c r="Z120" s="116">
        <v>41851</v>
      </c>
      <c r="AA120" s="116">
        <v>41569</v>
      </c>
      <c r="AB120" s="116">
        <v>480746</v>
      </c>
      <c r="AC120" s="254">
        <v>2022</v>
      </c>
      <c r="AD120" s="116">
        <f t="shared" si="806"/>
        <v>362.3518714643659</v>
      </c>
      <c r="AE120" s="116">
        <f t="shared" si="796"/>
        <v>365.86721769302375</v>
      </c>
      <c r="AF120" s="116">
        <f t="shared" si="797"/>
        <v>367.58528109028958</v>
      </c>
      <c r="AG120" s="116">
        <f t="shared" si="807"/>
        <v>370.59790371195044</v>
      </c>
      <c r="AH120" s="116">
        <f t="shared" si="798"/>
        <v>374.36828358208959</v>
      </c>
      <c r="AI120" s="116">
        <f t="shared" si="799"/>
        <v>371.2397676785227</v>
      </c>
      <c r="AJ120" s="116">
        <f t="shared" si="800"/>
        <v>372.48312114989733</v>
      </c>
      <c r="AK120" s="116">
        <f t="shared" si="801"/>
        <v>369.15678821712794</v>
      </c>
      <c r="AL120" s="116">
        <f t="shared" si="802"/>
        <v>363.49356569637683</v>
      </c>
      <c r="AM120" s="116">
        <f t="shared" si="803"/>
        <v>364.02981623463552</v>
      </c>
      <c r="AN120" s="116">
        <f t="shared" si="804"/>
        <v>364.3693340660916</v>
      </c>
      <c r="AO120" s="256">
        <f t="shared" si="805"/>
        <v>364.15963819192189</v>
      </c>
      <c r="AP120" s="194"/>
      <c r="AQ120" s="226"/>
      <c r="AR120" s="226"/>
      <c r="AS120" s="226"/>
      <c r="AT120" s="226"/>
      <c r="AU120" s="226"/>
    </row>
    <row r="121" spans="1:47" s="221" customFormat="1">
      <c r="A121" s="257">
        <v>2023</v>
      </c>
      <c r="B121" s="117">
        <v>14819.989</v>
      </c>
      <c r="C121" s="117">
        <v>12963.33</v>
      </c>
      <c r="D121" s="117">
        <v>15141.951999999999</v>
      </c>
      <c r="E121" s="117">
        <v>12846.657999999999</v>
      </c>
      <c r="F121" s="117">
        <v>13976.464</v>
      </c>
      <c r="G121" s="117">
        <v>14822.85</v>
      </c>
      <c r="H121" s="117">
        <v>13361.431</v>
      </c>
      <c r="I121" s="117">
        <v>13756.674000000001</v>
      </c>
      <c r="J121" s="117">
        <v>13345.205</v>
      </c>
      <c r="K121" s="117">
        <v>14636.235000000001</v>
      </c>
      <c r="L121" s="117">
        <v>14520.596</v>
      </c>
      <c r="M121" s="117">
        <v>13738.022999999999</v>
      </c>
      <c r="N121" s="258">
        <v>167929.40699999998</v>
      </c>
      <c r="O121" s="257">
        <v>2023</v>
      </c>
      <c r="P121" s="117">
        <v>40829</v>
      </c>
      <c r="Q121" s="117">
        <v>35287</v>
      </c>
      <c r="R121" s="117">
        <v>41177</v>
      </c>
      <c r="S121" s="117">
        <v>34655</v>
      </c>
      <c r="T121" s="117">
        <v>37120</v>
      </c>
      <c r="U121" s="117">
        <v>39741</v>
      </c>
      <c r="V121" s="117">
        <v>35493</v>
      </c>
      <c r="W121" s="117">
        <v>36612</v>
      </c>
      <c r="X121" s="117">
        <v>36640</v>
      </c>
      <c r="Y121" s="117">
        <v>40004</v>
      </c>
      <c r="Z121" s="117">
        <v>39725</v>
      </c>
      <c r="AA121" s="117">
        <v>37266</v>
      </c>
      <c r="AB121" s="117">
        <v>454549</v>
      </c>
      <c r="AC121" s="257">
        <v>2023</v>
      </c>
      <c r="AD121" s="117">
        <f t="shared" si="806"/>
        <v>362.97702613338555</v>
      </c>
      <c r="AE121" s="117">
        <f t="shared" si="796"/>
        <v>367.36843596792016</v>
      </c>
      <c r="AF121" s="117">
        <f t="shared" si="797"/>
        <v>367.72839206353058</v>
      </c>
      <c r="AG121" s="117">
        <f t="shared" si="807"/>
        <v>370.70142836531522</v>
      </c>
      <c r="AH121" s="117">
        <f t="shared" si="798"/>
        <v>376.52112068965516</v>
      </c>
      <c r="AI121" s="117">
        <f t="shared" si="799"/>
        <v>372.98633652902544</v>
      </c>
      <c r="AJ121" s="117">
        <f t="shared" si="800"/>
        <v>376.45256811202211</v>
      </c>
      <c r="AK121" s="117">
        <f t="shared" si="801"/>
        <v>375.74221566699447</v>
      </c>
      <c r="AL121" s="117">
        <f t="shared" si="802"/>
        <v>364.22502729257644</v>
      </c>
      <c r="AM121" s="117">
        <f t="shared" si="803"/>
        <v>365.8692880711929</v>
      </c>
      <c r="AN121" s="117">
        <f t="shared" si="804"/>
        <v>365.52790434235368</v>
      </c>
      <c r="AO121" s="259">
        <f t="shared" si="805"/>
        <v>368.64764128159715</v>
      </c>
      <c r="AP121" s="219"/>
      <c r="AQ121" s="220"/>
      <c r="AR121" s="220"/>
      <c r="AS121" s="220"/>
      <c r="AT121" s="220"/>
      <c r="AU121" s="220"/>
    </row>
    <row r="122" spans="1:47" s="229" customFormat="1">
      <c r="A122" s="260">
        <v>2024</v>
      </c>
      <c r="B122" s="118">
        <v>14760.146000000001</v>
      </c>
      <c r="C122" s="118">
        <v>13730.623</v>
      </c>
      <c r="D122" s="118">
        <v>13834.303</v>
      </c>
      <c r="E122" s="118">
        <v>14615.816000000001</v>
      </c>
      <c r="F122" s="118">
        <v>14061.476000000001</v>
      </c>
      <c r="G122" s="118">
        <v>13115.694</v>
      </c>
      <c r="H122" s="118">
        <v>14139.54</v>
      </c>
      <c r="I122" s="118">
        <v>12732.475</v>
      </c>
      <c r="J122" s="118">
        <v>14467.965</v>
      </c>
      <c r="K122" s="118">
        <v>15617.433000000001</v>
      </c>
      <c r="L122" s="118">
        <v>12841.833000000001</v>
      </c>
      <c r="M122" s="118">
        <v>14393.107</v>
      </c>
      <c r="N122" s="261">
        <v>168310.41099999999</v>
      </c>
      <c r="O122" s="260">
        <v>2024</v>
      </c>
      <c r="P122" s="118">
        <v>39962</v>
      </c>
      <c r="Q122" s="118">
        <v>37419</v>
      </c>
      <c r="R122" s="118">
        <v>37100</v>
      </c>
      <c r="S122" s="118">
        <v>38952</v>
      </c>
      <c r="T122" s="118">
        <v>37394</v>
      </c>
      <c r="U122" s="118">
        <v>34300</v>
      </c>
      <c r="V122" s="118">
        <v>36791</v>
      </c>
      <c r="W122" s="118">
        <v>33732</v>
      </c>
      <c r="X122" s="118">
        <v>38405</v>
      </c>
      <c r="Y122" s="118">
        <v>42103</v>
      </c>
      <c r="Z122" s="118">
        <v>34774</v>
      </c>
      <c r="AA122" s="118">
        <v>38472</v>
      </c>
      <c r="AB122" s="118">
        <v>449404</v>
      </c>
      <c r="AC122" s="260">
        <v>2024</v>
      </c>
      <c r="AD122" s="118">
        <f t="shared" si="806"/>
        <v>369.35453680996949</v>
      </c>
      <c r="AE122" s="118">
        <f t="shared" si="796"/>
        <v>366.94254255859323</v>
      </c>
      <c r="AF122" s="118">
        <f t="shared" si="797"/>
        <v>372.89226415094339</v>
      </c>
      <c r="AG122" s="118">
        <f t="shared" si="807"/>
        <v>375.22632984185668</v>
      </c>
      <c r="AH122" s="118">
        <f t="shared" si="798"/>
        <v>376.03562068781088</v>
      </c>
      <c r="AI122" s="118">
        <f t="shared" si="799"/>
        <v>382.38174927113698</v>
      </c>
      <c r="AJ122" s="118">
        <f t="shared" si="800"/>
        <v>384.32062189122342</v>
      </c>
      <c r="AK122" s="118">
        <f t="shared" si="801"/>
        <v>377.45983042808018</v>
      </c>
      <c r="AL122" s="118">
        <f t="shared" si="802"/>
        <v>376.72086967842728</v>
      </c>
      <c r="AM122" s="118">
        <f t="shared" si="803"/>
        <v>370.93397145096554</v>
      </c>
      <c r="AN122" s="118">
        <f t="shared" si="804"/>
        <v>369.29409903951228</v>
      </c>
      <c r="AO122" s="262">
        <f t="shared" si="805"/>
        <v>374.11902162611773</v>
      </c>
      <c r="AP122" s="227"/>
      <c r="AQ122" s="228"/>
      <c r="AR122" s="228"/>
      <c r="AS122" s="228"/>
      <c r="AT122" s="228"/>
      <c r="AU122" s="228"/>
    </row>
    <row r="123" spans="1:47" s="229" customFormat="1">
      <c r="A123" s="288">
        <v>2025</v>
      </c>
      <c r="B123" s="289">
        <v>13793.550999999999</v>
      </c>
      <c r="C123" s="289">
        <v>11560.254999999999</v>
      </c>
      <c r="D123" s="289">
        <v>13014.645</v>
      </c>
      <c r="E123" s="289">
        <v>13053.664000000001</v>
      </c>
      <c r="F123" s="289">
        <v>11680.447</v>
      </c>
      <c r="G123" s="289">
        <v>12753.916999999999</v>
      </c>
      <c r="H123" s="289">
        <v>12757.212</v>
      </c>
      <c r="I123" s="289">
        <v>10777.636</v>
      </c>
      <c r="J123" s="289">
        <v>12856.022999999999</v>
      </c>
      <c r="K123" s="289">
        <v>13235.722</v>
      </c>
      <c r="L123" s="289">
        <v>12168.17</v>
      </c>
      <c r="M123" s="289">
        <v>13530.581</v>
      </c>
      <c r="N123" s="290">
        <v>151181.823</v>
      </c>
      <c r="O123" s="288">
        <v>2025</v>
      </c>
      <c r="P123" s="289">
        <v>37037</v>
      </c>
      <c r="Q123" s="289">
        <v>30444</v>
      </c>
      <c r="R123" s="289">
        <v>33848</v>
      </c>
      <c r="S123" s="289">
        <v>33755</v>
      </c>
      <c r="T123" s="289">
        <v>30156</v>
      </c>
      <c r="U123" s="289">
        <v>33030</v>
      </c>
      <c r="V123" s="289">
        <v>33627</v>
      </c>
      <c r="W123" s="289">
        <v>28284</v>
      </c>
      <c r="X123" s="289">
        <v>33897</v>
      </c>
      <c r="Y123" s="289">
        <v>35079</v>
      </c>
      <c r="Z123" s="289">
        <v>32149</v>
      </c>
      <c r="AA123" s="289">
        <v>35335</v>
      </c>
      <c r="AB123" s="289">
        <v>396641</v>
      </c>
      <c r="AC123" s="288">
        <v>2025</v>
      </c>
      <c r="AD123" s="289">
        <f t="shared" ref="AD123" si="808">IF(OR(B123=""),"",((B123/P123)*1000))</f>
        <v>372.4262494262494</v>
      </c>
      <c r="AE123" s="289">
        <f t="shared" ref="AE123" si="809">IF(OR(C123=""),"",((C123/Q123)*1000))</f>
        <v>379.72194849559844</v>
      </c>
      <c r="AF123" s="289">
        <f t="shared" ref="AF123" si="810">IF(OR(D123=""),"",((D123/R123)*1000))</f>
        <v>384.5026294020326</v>
      </c>
      <c r="AG123" s="289">
        <f t="shared" ref="AG123" si="811">IF(OR(E123=""),"",((E123/S123)*1000))</f>
        <v>386.71793808324696</v>
      </c>
      <c r="AH123" s="289">
        <f t="shared" ref="AH123" si="812">IF(OR(F123=""),"",((F123/T123)*1000))</f>
        <v>387.33409603395677</v>
      </c>
      <c r="AI123" s="289">
        <f t="shared" ref="AI123" si="813">IF(OR(G123=""),"",((G123/U123)*1000))</f>
        <v>386.13130487435666</v>
      </c>
      <c r="AJ123" s="289">
        <f t="shared" ref="AJ123" si="814">IF(OR(H123=""),"",((H123/V123)*1000))</f>
        <v>379.37407440449641</v>
      </c>
      <c r="AK123" s="289">
        <f t="shared" ref="AK123" si="815">IF(OR(I123=""),"",((I123/W123)*1000))</f>
        <v>381.05062933107058</v>
      </c>
      <c r="AL123" s="289">
        <f t="shared" ref="AL123" si="816">IF(OR(J123=""),"",((J123/X123)*1000))</f>
        <v>379.26728029029118</v>
      </c>
      <c r="AM123" s="289">
        <f t="shared" ref="AM123" si="817">IF(OR(K123=""),"",((K123/Y123)*1000))</f>
        <v>377.31183899198948</v>
      </c>
      <c r="AN123" s="289">
        <f t="shared" ref="AN123" si="818">IF(OR(L123=""),"",((L123/Z123)*1000))</f>
        <v>378.49295467977231</v>
      </c>
      <c r="AO123" s="291">
        <f t="shared" ref="AO123" si="819">IF(OR(M123=""),"",((M123/AA123)*1000))</f>
        <v>382.92290929673129</v>
      </c>
      <c r="AP123" s="227"/>
      <c r="AQ123" s="228"/>
      <c r="AR123" s="228"/>
      <c r="AS123" s="228"/>
      <c r="AT123" s="228"/>
      <c r="AU123" s="228"/>
    </row>
    <row r="124" spans="1:47" s="232" customFormat="1" ht="33.6">
      <c r="A124" s="105" t="s">
        <v>100</v>
      </c>
      <c r="B124" s="106">
        <f>AVERAGE(B119:B123)</f>
        <v>14367.7804</v>
      </c>
      <c r="C124" s="106">
        <f t="shared" ref="C124" si="820">AVERAGE(C119:C123)</f>
        <v>13092.8092</v>
      </c>
      <c r="D124" s="106">
        <f t="shared" ref="D124" si="821">AVERAGE(D119:D123)</f>
        <v>14951.4568</v>
      </c>
      <c r="E124" s="106">
        <f t="shared" ref="E124" si="822">AVERAGE(E119:E123)</f>
        <v>13859.663</v>
      </c>
      <c r="F124" s="106">
        <f t="shared" ref="F124" si="823">AVERAGE(F119:F123)</f>
        <v>13932.839000000002</v>
      </c>
      <c r="G124" s="106">
        <f t="shared" ref="G124" si="824">AVERAGE(G119:G123)</f>
        <v>14281.4128</v>
      </c>
      <c r="H124" s="106">
        <f t="shared" ref="H124" si="825">AVERAGE(H119:H123)</f>
        <v>13670.9182</v>
      </c>
      <c r="I124" s="106">
        <f t="shared" ref="I124" si="826">AVERAGE(I119:I123)</f>
        <v>13593.363399999998</v>
      </c>
      <c r="J124" s="106">
        <f t="shared" ref="J124" si="827">AVERAGE(J119:J123)</f>
        <v>14158.026399999999</v>
      </c>
      <c r="K124" s="106">
        <f t="shared" ref="K124" si="828">AVERAGE(K119:K123)</f>
        <v>14628.2826</v>
      </c>
      <c r="L124" s="106">
        <f t="shared" ref="L124" si="829">AVERAGE(L119:L123)</f>
        <v>14141.240599999999</v>
      </c>
      <c r="M124" s="106">
        <f>AVERAGE(M119:M123)</f>
        <v>14542.317000000001</v>
      </c>
      <c r="N124" s="209">
        <f>AVERAGE(N119:N123)</f>
        <v>169220.10939999999</v>
      </c>
      <c r="O124" s="105" t="s">
        <v>78</v>
      </c>
      <c r="P124" s="106">
        <f>AVERAGE(P119:P123)</f>
        <v>39205.599999999999</v>
      </c>
      <c r="Q124" s="106">
        <f t="shared" ref="Q124" si="830">AVERAGE(Q119:Q123)</f>
        <v>35488</v>
      </c>
      <c r="R124" s="106">
        <f t="shared" ref="R124" si="831">AVERAGE(R119:R123)</f>
        <v>40185.4</v>
      </c>
      <c r="S124" s="106">
        <f t="shared" ref="S124" si="832">AVERAGE(S119:S123)</f>
        <v>37039.800000000003</v>
      </c>
      <c r="T124" s="106">
        <f t="shared" ref="T124" si="833">AVERAGE(T119:T123)</f>
        <v>36855.199999999997</v>
      </c>
      <c r="U124" s="106">
        <f t="shared" ref="U124" si="834">AVERAGE(U119:U123)</f>
        <v>37807.4</v>
      </c>
      <c r="V124" s="106">
        <f t="shared" ref="V124" si="835">AVERAGE(V119:V123)</f>
        <v>36219.599999999999</v>
      </c>
      <c r="W124" s="106">
        <f t="shared" ref="W124" si="836">AVERAGE(W119:W123)</f>
        <v>36274.6</v>
      </c>
      <c r="X124" s="106">
        <f t="shared" ref="X124" si="837">AVERAGE(X119:X123)</f>
        <v>38339.4</v>
      </c>
      <c r="Y124" s="106">
        <f t="shared" ref="Y124" si="838">AVERAGE(Y119:Y123)</f>
        <v>39770</v>
      </c>
      <c r="Z124" s="106">
        <f t="shared" ref="Z124" si="839">AVERAGE(Z119:Z123)</f>
        <v>38513</v>
      </c>
      <c r="AA124" s="106">
        <f>AVERAGE(AA119:AA123)</f>
        <v>39323.199999999997</v>
      </c>
      <c r="AB124" s="106">
        <f>AVERAGE(AB119:AB123)</f>
        <v>455021.2</v>
      </c>
      <c r="AC124" s="105" t="s">
        <v>100</v>
      </c>
      <c r="AD124" s="106">
        <f>AVERAGE(AD119:AD123)</f>
        <v>366.54720837517146</v>
      </c>
      <c r="AE124" s="106">
        <f t="shared" ref="AE124" si="840">AVERAGE(AE119:AE123)</f>
        <v>369.30569512052</v>
      </c>
      <c r="AF124" s="106">
        <f t="shared" ref="AF124" si="841">AVERAGE(AF119:AF123)</f>
        <v>372.61296420675887</v>
      </c>
      <c r="AG124" s="106">
        <f t="shared" ref="AG124" si="842">AVERAGE(AG119:AG123)</f>
        <v>374.45592799852307</v>
      </c>
      <c r="AH124" s="106">
        <f t="shared" ref="AH124" si="843">AVERAGE(AH119:AH123)</f>
        <v>378.45555459508881</v>
      </c>
      <c r="AI124" s="106">
        <f t="shared" ref="AI124" si="844">AVERAGE(AI119:AI123)</f>
        <v>378.16615352678804</v>
      </c>
      <c r="AJ124" s="106">
        <f t="shared" ref="AJ124" si="845">AVERAGE(AJ119:AJ123)</f>
        <v>377.49096252873341</v>
      </c>
      <c r="AK124" s="106">
        <f t="shared" ref="AK124" si="846">AVERAGE(AK119:AK123)</f>
        <v>375.27169346666199</v>
      </c>
      <c r="AL124" s="106">
        <f t="shared" ref="AL124" si="847">AVERAGE(AL119:AL123)</f>
        <v>369.63706924020431</v>
      </c>
      <c r="AM124" s="106">
        <f t="shared" ref="AM124" si="848">AVERAGE(AM119:AM123)</f>
        <v>368.059836346834</v>
      </c>
      <c r="AN124" s="106">
        <f t="shared" ref="AN124" si="849">AVERAGE(AN119:AN123)</f>
        <v>367.82108209004923</v>
      </c>
      <c r="AO124" s="210">
        <f>AVERAGE(AO119:AO123)</f>
        <v>370.34043379255871</v>
      </c>
      <c r="AP124" s="230"/>
      <c r="AQ124" s="231"/>
      <c r="AR124" s="231"/>
      <c r="AS124" s="231"/>
      <c r="AT124" s="231"/>
      <c r="AU124" s="231"/>
    </row>
    <row r="125" spans="1:47" s="215" customFormat="1" ht="31.5" customHeight="1">
      <c r="A125" s="263">
        <v>2026</v>
      </c>
      <c r="B125" s="120">
        <v>12016</v>
      </c>
      <c r="C125" s="120">
        <v>11332</v>
      </c>
      <c r="D125" s="120">
        <v>12603</v>
      </c>
      <c r="E125" s="120"/>
      <c r="F125" s="120"/>
      <c r="G125" s="120"/>
      <c r="H125" s="120"/>
      <c r="I125" s="120"/>
      <c r="J125" s="120"/>
      <c r="K125" s="120"/>
      <c r="L125" s="120"/>
      <c r="M125" s="120"/>
      <c r="N125" s="120">
        <f>SUM(B125:M125)</f>
        <v>35951</v>
      </c>
      <c r="O125" s="263">
        <v>2026</v>
      </c>
      <c r="P125" s="120">
        <v>31250</v>
      </c>
      <c r="Q125" s="120">
        <v>29513</v>
      </c>
      <c r="R125" s="120">
        <v>32198</v>
      </c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>
        <f>SUM(P125:AA125)</f>
        <v>92961</v>
      </c>
      <c r="AC125" s="263">
        <v>2026</v>
      </c>
      <c r="AD125" s="120">
        <f t="shared" ref="AD125" si="850">IF(OR(B125=""),"",((B125/P125)*1000))</f>
        <v>384.512</v>
      </c>
      <c r="AE125" s="120">
        <f t="shared" ref="AE125" si="851">IF(OR(C125=""),"",((C125/Q125)*1000))</f>
        <v>383.96638769355877</v>
      </c>
      <c r="AF125" s="120">
        <f t="shared" ref="AF125" si="852">IF(OR(D125=""),"",((D125/R125)*1000))</f>
        <v>391.42182744269832</v>
      </c>
      <c r="AG125" s="120" t="str">
        <f t="shared" ref="AG125" si="853">IF(OR(E125=""),"",((E125/S125)*1000))</f>
        <v/>
      </c>
      <c r="AH125" s="120" t="str">
        <f t="shared" ref="AH125" si="854">IF(OR(F125=""),"",((F125/T125)*1000))</f>
        <v/>
      </c>
      <c r="AI125" s="120" t="str">
        <f t="shared" ref="AI125" si="855">IF(OR(G125=""),"",((G125/U125)*1000))</f>
        <v/>
      </c>
      <c r="AJ125" s="120" t="str">
        <f t="shared" ref="AJ125" si="856">IF(OR(H125=""),"",((H125/V125)*1000))</f>
        <v/>
      </c>
      <c r="AK125" s="120" t="str">
        <f t="shared" ref="AK125" si="857">IF(OR(I125=""),"",((I125/W125)*1000))</f>
        <v/>
      </c>
      <c r="AL125" s="120" t="str">
        <f t="shared" ref="AL125" si="858">IF(OR(J125=""),"",((J125/X125)*1000))</f>
        <v/>
      </c>
      <c r="AM125" s="120" t="str">
        <f t="shared" ref="AM125" si="859">IF(OR(K125=""),"",((K125/Y125)*1000))</f>
        <v/>
      </c>
      <c r="AN125" s="120" t="str">
        <f t="shared" ref="AN125" si="860">IF(OR(L125=""),"",((L125/Z125)*1000))</f>
        <v/>
      </c>
      <c r="AO125" s="264" t="str">
        <f>IF(OR(M125=""),"",((M125/AA125)*1000))</f>
        <v/>
      </c>
      <c r="AP125" s="214"/>
      <c r="AQ125" s="214"/>
      <c r="AR125" s="214"/>
      <c r="AS125" s="214"/>
    </row>
    <row r="126" spans="1:47" s="221" customFormat="1" ht="44.25" customHeight="1">
      <c r="A126" s="108" t="s">
        <v>98</v>
      </c>
      <c r="B126" s="109">
        <f>IF(OR(B125=""),"",((B125-B123)/B123))</f>
        <v>-0.12886826604693741</v>
      </c>
      <c r="C126" s="109">
        <f t="shared" ref="C126" si="861">IF(OR(C125=""),"",((C125-C123)/C123))</f>
        <v>-1.9744806667326906E-2</v>
      </c>
      <c r="D126" s="109">
        <f t="shared" ref="D126" si="862">IF(OR(D125=""),"",((D125-D123)/D123))</f>
        <v>-3.1629368300095807E-2</v>
      </c>
      <c r="E126" s="109" t="str">
        <f t="shared" ref="E126" si="863">IF(OR(E125=""),"",((E125-E123)/E123))</f>
        <v/>
      </c>
      <c r="F126" s="109" t="str">
        <f t="shared" ref="F126" si="864">IF(OR(F125=""),"",((F125-F123)/F123))</f>
        <v/>
      </c>
      <c r="G126" s="109" t="str">
        <f t="shared" ref="G126" si="865">IF(OR(G125=""),"",((G125-G123)/G123))</f>
        <v/>
      </c>
      <c r="H126" s="109" t="str">
        <f t="shared" ref="H126" si="866">IF(OR(H125=""),"",((H125-H123)/H123))</f>
        <v/>
      </c>
      <c r="I126" s="109" t="str">
        <f t="shared" ref="I126" si="867">IF(OR(I125=""),"",((I125-I123)/I123))</f>
        <v/>
      </c>
      <c r="J126" s="109" t="str">
        <f t="shared" ref="J126" si="868">IF(OR(J125=""),"",((J125-J123)/J123))</f>
        <v/>
      </c>
      <c r="K126" s="109" t="str">
        <f t="shared" ref="K126" si="869">IF(OR(K125=""),"",((K125-K123)/K123))</f>
        <v/>
      </c>
      <c r="L126" s="109" t="str">
        <f t="shared" ref="L126" si="870">IF(OR(L125=""),"",((L125-L123)/L123))</f>
        <v/>
      </c>
      <c r="M126" s="109" t="str">
        <f t="shared" ref="M126" si="871">IF(OR(M125=""),"",((M125-M123)/M123))</f>
        <v/>
      </c>
      <c r="N126" s="216"/>
      <c r="O126" s="108" t="s">
        <v>98</v>
      </c>
      <c r="P126" s="109">
        <f>IF(OR(P125=""),"",((P125-P123)/P123))</f>
        <v>-0.15624915624915625</v>
      </c>
      <c r="Q126" s="109">
        <f t="shared" ref="Q126" si="872">IF(OR(Q125=""),"",((Q125-Q123)/Q123))</f>
        <v>-3.0580738404940216E-2</v>
      </c>
      <c r="R126" s="109">
        <f t="shared" ref="R126" si="873">IF(OR(R125=""),"",((R125-R123)/R123))</f>
        <v>-4.8747341054124323E-2</v>
      </c>
      <c r="S126" s="109" t="str">
        <f t="shared" ref="S126" si="874">IF(OR(S125=""),"",((S125-S123)/S123))</f>
        <v/>
      </c>
      <c r="T126" s="109" t="str">
        <f t="shared" ref="T126" si="875">IF(OR(T125=""),"",((T125-T123)/T123))</f>
        <v/>
      </c>
      <c r="U126" s="109" t="str">
        <f t="shared" ref="U126" si="876">IF(OR(U125=""),"",((U125-U123)/U123))</f>
        <v/>
      </c>
      <c r="V126" s="109" t="str">
        <f t="shared" ref="V126" si="877">IF(OR(V125=""),"",((V125-V123)/V123))</f>
        <v/>
      </c>
      <c r="W126" s="109" t="str">
        <f t="shared" ref="W126" si="878">IF(OR(W125=""),"",((W125-W123)/W123))</f>
        <v/>
      </c>
      <c r="X126" s="109" t="str">
        <f t="shared" ref="X126" si="879">IF(OR(X125=""),"",((X125-X123)/X123))</f>
        <v/>
      </c>
      <c r="Y126" s="109" t="str">
        <f t="shared" ref="Y126" si="880">IF(OR(Y125=""),"",((Y125-Y123)/Y123))</f>
        <v/>
      </c>
      <c r="Z126" s="109" t="str">
        <f t="shared" ref="Z126" si="881">IF(OR(Z125=""),"",((Z125-Z123)/Z123))</f>
        <v/>
      </c>
      <c r="AA126" s="109" t="str">
        <f t="shared" ref="AA126" si="882">IF(OR(AA125=""),"",((AA125-AA123)/AA123))</f>
        <v/>
      </c>
      <c r="AB126" s="217"/>
      <c r="AC126" s="108" t="s">
        <v>98</v>
      </c>
      <c r="AD126" s="109">
        <f>IF(OR(AD125=""),"",((AD125-AD123)/AD123))</f>
        <v>3.2451392973426571E-2</v>
      </c>
      <c r="AE126" s="109">
        <f t="shared" ref="AE126" si="883">IF(OR(AE125=""),"",((AE125-AE123)/AE123))</f>
        <v>1.1177755762541949E-2</v>
      </c>
      <c r="AF126" s="109">
        <f t="shared" ref="AF126" si="884">IF(OR(AF125=""),"",((AF125-AF123)/AF123))</f>
        <v>1.799519043972796E-2</v>
      </c>
      <c r="AG126" s="109" t="str">
        <f t="shared" ref="AG126" si="885">IF(OR(AG125=""),"",((AG125-AG123)/AG123))</f>
        <v/>
      </c>
      <c r="AH126" s="109" t="str">
        <f t="shared" ref="AH126" si="886">IF(OR(AH125=""),"",((AH125-AH123)/AH123))</f>
        <v/>
      </c>
      <c r="AI126" s="109" t="str">
        <f t="shared" ref="AI126" si="887">IF(OR(AI125=""),"",((AI125-AI123)/AI123))</f>
        <v/>
      </c>
      <c r="AJ126" s="109" t="str">
        <f t="shared" ref="AJ126" si="888">IF(OR(AJ125=""),"",((AJ125-AJ123)/AJ123))</f>
        <v/>
      </c>
      <c r="AK126" s="109" t="str">
        <f t="shared" ref="AK126" si="889">IF(OR(AK125=""),"",((AK125-AK123)/AK123))</f>
        <v/>
      </c>
      <c r="AL126" s="109" t="str">
        <f t="shared" ref="AL126" si="890">IF(OR(AL125=""),"",((AL125-AL123)/AL123))</f>
        <v/>
      </c>
      <c r="AM126" s="109" t="str">
        <f t="shared" ref="AM126" si="891">IF(OR(AM125=""),"",((AM125-AM123)/AM123))</f>
        <v/>
      </c>
      <c r="AN126" s="109" t="str">
        <f t="shared" ref="AN126" si="892">IF(OR(AN125=""),"",((AN125-AN123)/AN123))</f>
        <v/>
      </c>
      <c r="AO126" s="218" t="str">
        <f t="shared" ref="AO126" si="893">IF(OR(AO125=""),"",((AO125-AO123)/AO123))</f>
        <v/>
      </c>
      <c r="AP126" s="219"/>
      <c r="AQ126" s="220"/>
      <c r="AR126" s="220"/>
      <c r="AS126" s="220"/>
      <c r="AT126" s="220"/>
      <c r="AU126" s="220"/>
    </row>
    <row r="127" spans="1:47" s="221" customFormat="1" ht="44.25" customHeight="1">
      <c r="A127" s="108" t="s">
        <v>99</v>
      </c>
      <c r="B127" s="109">
        <f>IF(OR(B125=""),"",((B125-B124)/B124))</f>
        <v>-0.16368432245804646</v>
      </c>
      <c r="C127" s="109">
        <f>IF(OR(C125=""),"",((C125-C124)/C124))</f>
        <v>-0.13448673795689314</v>
      </c>
      <c r="D127" s="109">
        <f t="shared" ref="D127:M127" si="894">IF(OR(D125=""),"",((D125-D124)/D124))</f>
        <v>-0.15707210550880901</v>
      </c>
      <c r="E127" s="109" t="str">
        <f t="shared" si="894"/>
        <v/>
      </c>
      <c r="F127" s="109" t="str">
        <f t="shared" si="894"/>
        <v/>
      </c>
      <c r="G127" s="109" t="str">
        <f t="shared" si="894"/>
        <v/>
      </c>
      <c r="H127" s="109" t="str">
        <f t="shared" si="894"/>
        <v/>
      </c>
      <c r="I127" s="109" t="str">
        <f t="shared" si="894"/>
        <v/>
      </c>
      <c r="J127" s="109" t="str">
        <f t="shared" si="894"/>
        <v/>
      </c>
      <c r="K127" s="109" t="str">
        <f t="shared" si="894"/>
        <v/>
      </c>
      <c r="L127" s="109" t="str">
        <f t="shared" si="894"/>
        <v/>
      </c>
      <c r="M127" s="109" t="str">
        <f t="shared" si="894"/>
        <v/>
      </c>
      <c r="N127" s="216"/>
      <c r="O127" s="108" t="s">
        <v>99</v>
      </c>
      <c r="P127" s="109">
        <f>IF(OR(P125=""),"",((P125-P124)/P124))</f>
        <v>-0.20291999102169075</v>
      </c>
      <c r="Q127" s="109">
        <f t="shared" ref="Q127:W127" si="895">IF(OR(Q125=""),"",((Q125-Q124)/Q124))</f>
        <v>-0.16836677186654644</v>
      </c>
      <c r="R127" s="109">
        <f t="shared" si="895"/>
        <v>-0.19876373011093584</v>
      </c>
      <c r="S127" s="109" t="str">
        <f t="shared" si="895"/>
        <v/>
      </c>
      <c r="T127" s="109" t="str">
        <f t="shared" si="895"/>
        <v/>
      </c>
      <c r="U127" s="109" t="str">
        <f t="shared" si="895"/>
        <v/>
      </c>
      <c r="V127" s="109" t="str">
        <f t="shared" si="895"/>
        <v/>
      </c>
      <c r="W127" s="109" t="str">
        <f t="shared" si="895"/>
        <v/>
      </c>
      <c r="X127" s="109" t="str">
        <f>IF(OR(X125=""),"",((X125-X124)/X124))</f>
        <v/>
      </c>
      <c r="Y127" s="109" t="str">
        <f t="shared" ref="Y127:AA127" si="896">IF(OR(Y125=""),"",((Y125-Y124)/Y124))</f>
        <v/>
      </c>
      <c r="Z127" s="109" t="str">
        <f t="shared" si="896"/>
        <v/>
      </c>
      <c r="AA127" s="109" t="str">
        <f t="shared" si="896"/>
        <v/>
      </c>
      <c r="AB127" s="217"/>
      <c r="AC127" s="108" t="s">
        <v>99</v>
      </c>
      <c r="AD127" s="109">
        <f>IF(OR(AD125=""),"",((AD125-AD124)/AD124))</f>
        <v>4.9010853757317563E-2</v>
      </c>
      <c r="AE127" s="109">
        <f t="shared" ref="AE127:AK127" si="897">IF(OR(AE125=""),"",((AE125-AE124)/AE124))</f>
        <v>3.9697986699756611E-2</v>
      </c>
      <c r="AF127" s="109">
        <f t="shared" si="897"/>
        <v>5.0478284554540107E-2</v>
      </c>
      <c r="AG127" s="109" t="str">
        <f t="shared" si="897"/>
        <v/>
      </c>
      <c r="AH127" s="109" t="str">
        <f t="shared" si="897"/>
        <v/>
      </c>
      <c r="AI127" s="109" t="str">
        <f t="shared" si="897"/>
        <v/>
      </c>
      <c r="AJ127" s="109" t="str">
        <f t="shared" si="897"/>
        <v/>
      </c>
      <c r="AK127" s="109" t="str">
        <f t="shared" si="897"/>
        <v/>
      </c>
      <c r="AL127" s="109" t="str">
        <f>IF(OR(AL125=""),"",((AL125-AL124)/AL124))</f>
        <v/>
      </c>
      <c r="AM127" s="109" t="str">
        <f t="shared" ref="AM127:AO127" si="898">IF(OR(AM125=""),"",((AM125-AM124)/AM124))</f>
        <v/>
      </c>
      <c r="AN127" s="109" t="str">
        <f t="shared" si="898"/>
        <v/>
      </c>
      <c r="AO127" s="218" t="str">
        <f t="shared" si="898"/>
        <v/>
      </c>
      <c r="AP127" s="219"/>
      <c r="AQ127" s="220"/>
      <c r="AR127" s="220"/>
      <c r="AS127" s="220"/>
      <c r="AT127" s="220"/>
      <c r="AU127" s="220"/>
    </row>
    <row r="128" spans="1:47" s="193" customFormat="1">
      <c r="A128" s="237"/>
      <c r="B128" s="238"/>
      <c r="C128" s="238"/>
      <c r="D128" s="238"/>
      <c r="E128" s="238"/>
      <c r="F128" s="238"/>
      <c r="G128" s="238"/>
      <c r="H128" s="238"/>
      <c r="I128" s="238"/>
      <c r="J128" s="238"/>
      <c r="K128" s="238"/>
      <c r="L128" s="238"/>
      <c r="M128" s="238"/>
      <c r="N128" s="238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  <c r="AA128" s="194"/>
      <c r="AB128" s="194"/>
      <c r="AD128" s="194"/>
      <c r="AE128" s="194"/>
      <c r="AF128" s="194"/>
      <c r="AG128" s="194"/>
      <c r="AH128" s="194"/>
      <c r="AI128" s="194"/>
      <c r="AJ128" s="194"/>
      <c r="AK128" s="194"/>
      <c r="AL128" s="194"/>
      <c r="AM128" s="194"/>
      <c r="AN128" s="194"/>
      <c r="AO128" s="194"/>
      <c r="AP128" s="226"/>
      <c r="AQ128" s="226"/>
      <c r="AR128" s="226"/>
      <c r="AS128" s="226"/>
      <c r="AT128" s="226"/>
      <c r="AU128" s="226"/>
    </row>
    <row r="129" spans="1:47" s="193" customFormat="1">
      <c r="A129" s="237"/>
      <c r="B129" s="238"/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M129" s="238"/>
      <c r="N129" s="238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  <c r="AA129" s="194"/>
      <c r="AB129" s="194"/>
      <c r="AD129" s="194"/>
      <c r="AE129" s="194"/>
      <c r="AF129" s="194"/>
      <c r="AG129" s="194"/>
      <c r="AH129" s="194"/>
      <c r="AI129" s="194"/>
      <c r="AJ129" s="194"/>
      <c r="AK129" s="194"/>
      <c r="AL129" s="194"/>
      <c r="AM129" s="194"/>
      <c r="AN129" s="194"/>
      <c r="AO129" s="194"/>
      <c r="AP129" s="226"/>
      <c r="AQ129" s="226"/>
      <c r="AR129" s="226"/>
      <c r="AS129" s="226"/>
      <c r="AT129" s="226"/>
      <c r="AU129" s="226"/>
    </row>
    <row r="130" spans="1:47" s="193" customFormat="1" ht="24.6">
      <c r="A130" s="242" t="s">
        <v>63</v>
      </c>
      <c r="B130" s="242"/>
      <c r="C130" s="243"/>
      <c r="D130" s="243"/>
      <c r="E130" s="243"/>
      <c r="F130" s="244" t="s">
        <v>87</v>
      </c>
      <c r="G130" s="245"/>
      <c r="H130" s="245"/>
      <c r="I130" s="238"/>
      <c r="J130" s="238"/>
      <c r="K130" s="238"/>
      <c r="L130" s="238"/>
      <c r="M130" s="238"/>
      <c r="N130" s="238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  <c r="Z130" s="194"/>
      <c r="AA130" s="194"/>
      <c r="AB130" s="194"/>
      <c r="AD130" s="194"/>
      <c r="AE130" s="194"/>
      <c r="AF130" s="194"/>
      <c r="AG130" s="194"/>
      <c r="AH130" s="194"/>
      <c r="AI130" s="194"/>
      <c r="AJ130" s="194"/>
      <c r="AK130" s="194"/>
      <c r="AL130" s="194"/>
      <c r="AM130" s="194"/>
      <c r="AN130" s="194"/>
      <c r="AO130" s="194"/>
      <c r="AP130" s="226"/>
      <c r="AQ130" s="226"/>
      <c r="AR130" s="226"/>
      <c r="AS130" s="226"/>
      <c r="AT130" s="226"/>
      <c r="AU130" s="226"/>
    </row>
    <row r="131" spans="1:47" s="193" customFormat="1" ht="24.6">
      <c r="A131" s="237"/>
      <c r="B131" s="238"/>
      <c r="C131" s="238"/>
      <c r="D131" s="238"/>
      <c r="E131" s="238"/>
      <c r="F131" s="244" t="s">
        <v>88</v>
      </c>
      <c r="G131" s="246"/>
      <c r="H131" s="246"/>
      <c r="I131" s="238"/>
      <c r="J131" s="238"/>
      <c r="K131" s="238"/>
      <c r="L131" s="238"/>
      <c r="M131" s="238"/>
      <c r="N131" s="238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  <c r="Z131" s="194"/>
      <c r="AA131" s="194"/>
      <c r="AB131" s="194"/>
      <c r="AD131" s="194"/>
      <c r="AE131" s="194"/>
      <c r="AF131" s="194"/>
      <c r="AG131" s="194"/>
      <c r="AH131" s="194"/>
      <c r="AI131" s="194"/>
      <c r="AJ131" s="194"/>
      <c r="AK131" s="194"/>
      <c r="AL131" s="194"/>
      <c r="AM131" s="194"/>
      <c r="AN131" s="194"/>
      <c r="AO131" s="194"/>
      <c r="AP131" s="226"/>
      <c r="AQ131" s="226"/>
      <c r="AR131" s="226"/>
      <c r="AS131" s="226"/>
      <c r="AT131" s="226"/>
      <c r="AU131" s="226"/>
    </row>
    <row r="132" spans="1:47" s="193" customFormat="1">
      <c r="A132" s="237"/>
      <c r="B132" s="238"/>
      <c r="C132" s="238"/>
      <c r="D132" s="238"/>
      <c r="E132" s="238"/>
      <c r="F132" s="238"/>
      <c r="G132" s="247"/>
      <c r="H132" s="238"/>
      <c r="I132" s="238"/>
      <c r="J132" s="238"/>
      <c r="K132" s="238"/>
      <c r="L132" s="238"/>
      <c r="M132" s="238"/>
      <c r="N132" s="238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226"/>
      <c r="AQ132" s="226"/>
      <c r="AR132" s="226"/>
      <c r="AS132" s="226"/>
      <c r="AT132" s="226"/>
      <c r="AU132" s="226"/>
    </row>
    <row r="133" spans="1:47" s="193" customFormat="1" ht="24.6">
      <c r="A133" s="242" t="s">
        <v>79</v>
      </c>
      <c r="B133" s="242"/>
      <c r="C133" s="243"/>
      <c r="D133" s="243"/>
      <c r="E133" s="243"/>
      <c r="F133" s="244" t="s">
        <v>89</v>
      </c>
      <c r="G133" s="245"/>
      <c r="H133" s="238"/>
      <c r="I133" s="238"/>
      <c r="J133" s="238"/>
      <c r="K133" s="238"/>
      <c r="L133" s="238"/>
      <c r="M133" s="238"/>
      <c r="N133" s="238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226"/>
      <c r="AQ133" s="226"/>
      <c r="AR133" s="226"/>
      <c r="AS133" s="226"/>
      <c r="AT133" s="226"/>
      <c r="AU133" s="226"/>
    </row>
    <row r="134" spans="1:47" s="193" customFormat="1">
      <c r="A134" s="237"/>
      <c r="B134" s="238"/>
      <c r="C134" s="238"/>
      <c r="D134" s="238"/>
      <c r="E134" s="238"/>
      <c r="F134" s="238"/>
      <c r="G134" s="247"/>
      <c r="H134" s="238"/>
      <c r="I134" s="238"/>
      <c r="J134" s="238"/>
      <c r="K134" s="238"/>
      <c r="L134" s="238"/>
      <c r="M134" s="238"/>
      <c r="N134" s="238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D134" s="194"/>
      <c r="AE134" s="194"/>
      <c r="AF134" s="194"/>
      <c r="AG134" s="194"/>
      <c r="AH134" s="194"/>
      <c r="AI134" s="194"/>
      <c r="AJ134" s="194"/>
      <c r="AK134" s="194"/>
      <c r="AL134" s="194"/>
      <c r="AM134" s="194"/>
      <c r="AN134" s="194"/>
      <c r="AO134" s="194"/>
      <c r="AP134" s="226"/>
      <c r="AQ134" s="226"/>
      <c r="AR134" s="226"/>
      <c r="AS134" s="226"/>
      <c r="AT134" s="226"/>
      <c r="AU134" s="226"/>
    </row>
    <row r="135" spans="1:47" s="193" customFormat="1" ht="24.6">
      <c r="A135" s="561"/>
      <c r="B135" s="561"/>
      <c r="C135" s="243"/>
      <c r="D135" s="243"/>
      <c r="E135" s="243"/>
      <c r="F135" s="245"/>
      <c r="G135" s="245"/>
      <c r="H135" s="245"/>
      <c r="I135" s="245"/>
      <c r="J135" s="243"/>
      <c r="K135" s="238"/>
      <c r="L135" s="238"/>
      <c r="M135" s="238"/>
      <c r="N135" s="238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  <c r="AA135" s="194"/>
      <c r="AB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226"/>
      <c r="AQ135" s="226"/>
      <c r="AR135" s="226"/>
      <c r="AS135" s="226"/>
      <c r="AT135" s="226"/>
      <c r="AU135" s="226"/>
    </row>
    <row r="136" spans="1:47" s="193" customFormat="1" ht="24.6">
      <c r="A136" s="560" t="s">
        <v>80</v>
      </c>
      <c r="B136" s="560"/>
      <c r="C136" s="243"/>
      <c r="D136" s="243"/>
      <c r="E136" s="243"/>
      <c r="F136" s="244" t="s">
        <v>81</v>
      </c>
      <c r="G136" s="245"/>
      <c r="H136" s="245"/>
      <c r="I136" s="245"/>
      <c r="J136" s="243"/>
      <c r="K136" s="238"/>
      <c r="L136" s="238"/>
      <c r="M136" s="238"/>
      <c r="N136" s="238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  <c r="AA136" s="194"/>
      <c r="AB136" s="194"/>
      <c r="AD136" s="194"/>
      <c r="AE136" s="194"/>
      <c r="AF136" s="194"/>
      <c r="AG136" s="194"/>
      <c r="AH136" s="194"/>
      <c r="AI136" s="194"/>
      <c r="AJ136" s="194"/>
      <c r="AK136" s="194"/>
      <c r="AL136" s="194"/>
      <c r="AM136" s="194"/>
      <c r="AN136" s="194"/>
      <c r="AO136" s="194"/>
      <c r="AP136" s="226"/>
      <c r="AQ136" s="226"/>
      <c r="AR136" s="226"/>
      <c r="AS136" s="226"/>
      <c r="AT136" s="226"/>
      <c r="AU136" s="226"/>
    </row>
    <row r="137" spans="1:47" s="193" customFormat="1" ht="24.6">
      <c r="A137" s="248"/>
      <c r="B137" s="249"/>
      <c r="C137" s="238"/>
      <c r="D137" s="238"/>
      <c r="E137" s="238"/>
      <c r="F137" s="244" t="s">
        <v>82</v>
      </c>
      <c r="G137" s="246"/>
      <c r="H137" s="246"/>
      <c r="I137" s="246"/>
      <c r="J137" s="238"/>
      <c r="K137" s="238"/>
      <c r="L137" s="238"/>
      <c r="M137" s="238"/>
      <c r="N137" s="238"/>
      <c r="P137" s="194"/>
      <c r="Q137" s="194"/>
      <c r="R137" s="194"/>
      <c r="S137" s="194"/>
      <c r="T137" s="194"/>
      <c r="U137" s="194"/>
      <c r="V137" s="194"/>
      <c r="W137" s="194"/>
      <c r="X137" s="194"/>
      <c r="Y137" s="194"/>
      <c r="Z137" s="194"/>
      <c r="AA137" s="194"/>
      <c r="AB137" s="194"/>
      <c r="AD137" s="194"/>
      <c r="AE137" s="194"/>
      <c r="AF137" s="194"/>
      <c r="AG137" s="194"/>
      <c r="AH137" s="194"/>
      <c r="AI137" s="194"/>
      <c r="AJ137" s="194"/>
      <c r="AK137" s="194"/>
      <c r="AL137" s="194"/>
      <c r="AM137" s="194"/>
      <c r="AN137" s="194"/>
      <c r="AO137" s="194"/>
      <c r="AP137" s="226"/>
      <c r="AQ137" s="226"/>
      <c r="AR137" s="226"/>
      <c r="AS137" s="226"/>
      <c r="AT137" s="226"/>
      <c r="AU137" s="226"/>
    </row>
    <row r="138" spans="1:47" s="193" customFormat="1" ht="19.2">
      <c r="A138" s="250"/>
      <c r="B138" s="250"/>
      <c r="C138" s="243"/>
      <c r="D138" s="243"/>
      <c r="E138" s="243"/>
      <c r="F138" s="243"/>
      <c r="G138" s="243"/>
      <c r="H138" s="243"/>
      <c r="I138" s="243"/>
      <c r="J138" s="243"/>
      <c r="K138" s="238"/>
      <c r="L138" s="238"/>
      <c r="M138" s="238"/>
      <c r="N138" s="238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  <c r="AA138" s="194"/>
      <c r="AB138" s="194"/>
      <c r="AD138" s="194"/>
      <c r="AE138" s="194"/>
      <c r="AF138" s="194"/>
      <c r="AG138" s="194"/>
      <c r="AH138" s="194"/>
      <c r="AI138" s="194"/>
      <c r="AJ138" s="194"/>
      <c r="AK138" s="194"/>
      <c r="AL138" s="194"/>
      <c r="AM138" s="194"/>
      <c r="AN138" s="194"/>
      <c r="AO138" s="194"/>
      <c r="AP138" s="226"/>
      <c r="AQ138" s="226"/>
      <c r="AR138" s="226"/>
      <c r="AS138" s="226"/>
      <c r="AT138" s="226"/>
      <c r="AU138" s="226"/>
    </row>
    <row r="139" spans="1:47" s="193" customFormat="1" ht="24.6">
      <c r="A139" s="560" t="s">
        <v>90</v>
      </c>
      <c r="B139" s="560"/>
      <c r="C139" s="243"/>
      <c r="D139" s="243"/>
      <c r="E139" s="243"/>
      <c r="F139" s="244" t="s">
        <v>91</v>
      </c>
      <c r="G139" s="245"/>
      <c r="H139" s="245"/>
      <c r="I139" s="245"/>
      <c r="J139" s="243"/>
      <c r="K139" s="238"/>
      <c r="L139" s="238"/>
      <c r="M139" s="238"/>
      <c r="N139" s="238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  <c r="AA139" s="194"/>
      <c r="AB139" s="194"/>
      <c r="AD139" s="194"/>
      <c r="AE139" s="194"/>
      <c r="AF139" s="194"/>
      <c r="AG139" s="194"/>
      <c r="AH139" s="194"/>
      <c r="AI139" s="194"/>
      <c r="AJ139" s="194"/>
      <c r="AK139" s="194"/>
      <c r="AL139" s="194"/>
      <c r="AM139" s="194"/>
      <c r="AN139" s="194"/>
      <c r="AO139" s="194"/>
      <c r="AP139" s="226"/>
      <c r="AQ139" s="226"/>
      <c r="AR139" s="226"/>
      <c r="AS139" s="226"/>
      <c r="AT139" s="226"/>
      <c r="AU139" s="226"/>
    </row>
    <row r="140" spans="1:47" s="193" customFormat="1" ht="24.6">
      <c r="A140" s="250"/>
      <c r="B140" s="250"/>
      <c r="C140" s="243"/>
      <c r="D140" s="243"/>
      <c r="E140" s="243"/>
      <c r="F140" s="244" t="s">
        <v>92</v>
      </c>
      <c r="G140" s="245"/>
      <c r="H140" s="245"/>
      <c r="I140" s="245"/>
      <c r="J140" s="243"/>
      <c r="K140" s="238"/>
      <c r="L140" s="238"/>
      <c r="M140" s="238"/>
      <c r="N140" s="238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/>
      <c r="AA140" s="194"/>
      <c r="AB140" s="194"/>
      <c r="AD140" s="194"/>
      <c r="AE140" s="194"/>
      <c r="AF140" s="194"/>
      <c r="AG140" s="194"/>
      <c r="AH140" s="194"/>
      <c r="AI140" s="194"/>
      <c r="AJ140" s="194"/>
      <c r="AK140" s="194"/>
      <c r="AL140" s="194"/>
      <c r="AM140" s="194"/>
      <c r="AN140" s="194"/>
      <c r="AO140" s="194"/>
      <c r="AP140" s="226"/>
      <c r="AQ140" s="226"/>
      <c r="AR140" s="226"/>
      <c r="AS140" s="226"/>
      <c r="AT140" s="226"/>
      <c r="AU140" s="226"/>
    </row>
    <row r="141" spans="1:47" s="193" customFormat="1" ht="24.6">
      <c r="A141" s="248"/>
      <c r="B141" s="249"/>
      <c r="C141" s="238"/>
      <c r="D141" s="238"/>
      <c r="E141" s="238"/>
      <c r="F141" s="244" t="s">
        <v>93</v>
      </c>
      <c r="G141" s="246"/>
      <c r="H141" s="246"/>
      <c r="I141" s="246"/>
      <c r="J141" s="238"/>
      <c r="K141" s="238"/>
      <c r="L141" s="238"/>
      <c r="M141" s="238"/>
      <c r="N141" s="238"/>
      <c r="P141" s="194"/>
      <c r="Q141" s="194"/>
      <c r="R141" s="194"/>
      <c r="S141" s="194"/>
      <c r="T141" s="194"/>
      <c r="U141" s="194"/>
      <c r="V141" s="194"/>
      <c r="W141" s="194"/>
      <c r="X141" s="194"/>
      <c r="Y141" s="194"/>
      <c r="Z141" s="194"/>
      <c r="AA141" s="194"/>
      <c r="AB141" s="194"/>
      <c r="AD141" s="194"/>
      <c r="AE141" s="194"/>
      <c r="AF141" s="194"/>
      <c r="AG141" s="194"/>
      <c r="AH141" s="194"/>
      <c r="AI141" s="194"/>
      <c r="AJ141" s="194"/>
      <c r="AK141" s="194"/>
      <c r="AL141" s="194"/>
      <c r="AM141" s="194"/>
      <c r="AN141" s="194"/>
      <c r="AO141" s="194"/>
      <c r="AP141" s="226"/>
      <c r="AQ141" s="226"/>
      <c r="AR141" s="226"/>
      <c r="AS141" s="226"/>
      <c r="AT141" s="226"/>
      <c r="AU141" s="226"/>
    </row>
    <row r="142" spans="1:47" s="193" customFormat="1">
      <c r="A142" s="248"/>
      <c r="B142" s="249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38"/>
      <c r="N142" s="238"/>
      <c r="P142" s="194"/>
      <c r="Q142" s="194"/>
      <c r="R142" s="194"/>
      <c r="S142" s="194"/>
      <c r="T142" s="194"/>
      <c r="U142" s="194"/>
      <c r="V142" s="194"/>
      <c r="W142" s="194"/>
      <c r="X142" s="194"/>
      <c r="Y142" s="194"/>
      <c r="Z142" s="194"/>
      <c r="AA142" s="194"/>
      <c r="AB142" s="194"/>
      <c r="AD142" s="194"/>
      <c r="AE142" s="194"/>
      <c r="AF142" s="194"/>
      <c r="AG142" s="194"/>
      <c r="AH142" s="194"/>
      <c r="AI142" s="194"/>
      <c r="AJ142" s="194"/>
      <c r="AK142" s="194"/>
      <c r="AL142" s="194"/>
      <c r="AM142" s="194"/>
      <c r="AN142" s="194"/>
      <c r="AO142" s="194"/>
      <c r="AP142" s="226"/>
      <c r="AQ142" s="226"/>
      <c r="AR142" s="226"/>
      <c r="AS142" s="226"/>
      <c r="AT142" s="226"/>
      <c r="AU142" s="226"/>
    </row>
    <row r="143" spans="1:47" s="193" customFormat="1" ht="24.6">
      <c r="A143" s="560" t="s">
        <v>94</v>
      </c>
      <c r="B143" s="560"/>
      <c r="C143" s="246"/>
      <c r="D143" s="237"/>
      <c r="E143" s="237"/>
      <c r="F143" s="244" t="s">
        <v>87</v>
      </c>
      <c r="G143" s="245"/>
      <c r="H143" s="245"/>
      <c r="I143" s="238"/>
      <c r="J143" s="238"/>
      <c r="K143" s="238"/>
      <c r="L143" s="238"/>
      <c r="M143" s="238"/>
      <c r="N143" s="238"/>
      <c r="P143" s="194"/>
      <c r="Q143" s="194"/>
      <c r="R143" s="194"/>
      <c r="S143" s="194"/>
      <c r="T143" s="194"/>
      <c r="U143" s="194"/>
      <c r="V143" s="194"/>
      <c r="W143" s="194"/>
      <c r="X143" s="194"/>
      <c r="Y143" s="194"/>
      <c r="Z143" s="194"/>
      <c r="AA143" s="194"/>
      <c r="AB143" s="194"/>
      <c r="AD143" s="194"/>
      <c r="AE143" s="194"/>
      <c r="AF143" s="194"/>
      <c r="AG143" s="194"/>
      <c r="AH143" s="194"/>
      <c r="AI143" s="194"/>
      <c r="AJ143" s="194"/>
      <c r="AK143" s="194"/>
      <c r="AL143" s="194"/>
      <c r="AM143" s="194"/>
      <c r="AN143" s="194"/>
      <c r="AO143" s="194"/>
      <c r="AP143" s="226"/>
      <c r="AQ143" s="226"/>
      <c r="AR143" s="226"/>
      <c r="AS143" s="226"/>
      <c r="AT143" s="226"/>
      <c r="AU143" s="226"/>
    </row>
    <row r="144" spans="1:47" s="193" customFormat="1" ht="24.6">
      <c r="A144" s="251"/>
      <c r="B144" s="251"/>
      <c r="C144" s="246"/>
      <c r="D144" s="237"/>
      <c r="E144" s="237"/>
      <c r="F144" s="244" t="s">
        <v>88</v>
      </c>
      <c r="G144" s="246"/>
      <c r="H144" s="246"/>
      <c r="I144" s="238"/>
      <c r="J144" s="238"/>
      <c r="K144" s="238"/>
      <c r="L144" s="244" t="s">
        <v>94</v>
      </c>
      <c r="M144" s="246"/>
      <c r="N144" s="246"/>
      <c r="O144" s="194"/>
      <c r="P144" s="194"/>
      <c r="Q144" s="194"/>
      <c r="R144" s="194"/>
      <c r="S144" s="194"/>
      <c r="T144" s="194"/>
      <c r="U144" s="194"/>
      <c r="V144" s="194"/>
      <c r="W144" s="194"/>
      <c r="X144" s="194"/>
      <c r="Y144" s="194"/>
      <c r="Z144" s="194"/>
      <c r="AA144" s="194"/>
      <c r="AB144" s="194"/>
      <c r="AD144" s="194"/>
      <c r="AE144" s="194"/>
      <c r="AF144" s="194"/>
      <c r="AG144" s="194"/>
      <c r="AH144" s="194"/>
      <c r="AI144" s="194"/>
      <c r="AJ144" s="194"/>
      <c r="AK144" s="194"/>
      <c r="AL144" s="194"/>
      <c r="AM144" s="194"/>
      <c r="AN144" s="194"/>
      <c r="AO144" s="194"/>
      <c r="AP144" s="226"/>
      <c r="AQ144" s="226"/>
      <c r="AR144" s="226"/>
      <c r="AS144" s="226"/>
      <c r="AT144" s="226"/>
      <c r="AU144" s="226"/>
    </row>
    <row r="145" spans="1:47" s="193" customFormat="1" ht="24.6">
      <c r="A145" s="244"/>
      <c r="B145" s="246"/>
      <c r="C145" s="246"/>
      <c r="D145" s="237"/>
      <c r="E145" s="237"/>
      <c r="F145" s="244" t="s">
        <v>89</v>
      </c>
      <c r="G145" s="246"/>
      <c r="H145" s="246"/>
      <c r="I145" s="238"/>
      <c r="J145" s="238"/>
      <c r="K145" s="238"/>
      <c r="L145" s="244" t="s">
        <v>88</v>
      </c>
      <c r="M145" s="246"/>
      <c r="N145" s="246"/>
      <c r="O145" s="194"/>
      <c r="P145" s="194"/>
      <c r="Q145" s="194"/>
      <c r="R145" s="194"/>
      <c r="S145" s="194"/>
      <c r="T145" s="194"/>
      <c r="U145" s="194"/>
      <c r="V145" s="194"/>
      <c r="W145" s="194"/>
      <c r="X145" s="194"/>
      <c r="Y145" s="194"/>
      <c r="Z145" s="194"/>
      <c r="AA145" s="194"/>
      <c r="AB145" s="194"/>
      <c r="AD145" s="194"/>
      <c r="AE145" s="194"/>
      <c r="AF145" s="194"/>
      <c r="AG145" s="194"/>
      <c r="AH145" s="194"/>
      <c r="AI145" s="194"/>
      <c r="AJ145" s="194"/>
      <c r="AK145" s="194"/>
      <c r="AL145" s="194"/>
      <c r="AM145" s="194"/>
      <c r="AN145" s="194"/>
      <c r="AO145" s="194"/>
      <c r="AP145" s="226"/>
      <c r="AQ145" s="226"/>
      <c r="AR145" s="226"/>
      <c r="AS145" s="226"/>
      <c r="AT145" s="226"/>
      <c r="AU145" s="226"/>
    </row>
    <row r="146" spans="1:47" s="193" customFormat="1" ht="24.6">
      <c r="A146" s="252"/>
      <c r="B146" s="246"/>
      <c r="C146" s="246"/>
      <c r="D146" s="237"/>
      <c r="E146" s="237"/>
      <c r="F146" s="244" t="s">
        <v>81</v>
      </c>
      <c r="G146" s="245"/>
      <c r="H146" s="245"/>
      <c r="I146" s="238"/>
      <c r="J146" s="238"/>
      <c r="K146" s="238"/>
      <c r="L146" s="244" t="s">
        <v>93</v>
      </c>
      <c r="M146" s="246"/>
      <c r="N146" s="246"/>
      <c r="O146" s="194"/>
      <c r="P146" s="194"/>
      <c r="Q146" s="194"/>
      <c r="R146" s="194"/>
      <c r="S146" s="194"/>
      <c r="T146" s="194"/>
      <c r="U146" s="194"/>
      <c r="V146" s="194"/>
      <c r="W146" s="194"/>
      <c r="X146" s="194"/>
      <c r="Y146" s="194"/>
      <c r="Z146" s="194"/>
      <c r="AA146" s="194"/>
      <c r="AB146" s="194"/>
      <c r="AD146" s="194"/>
      <c r="AE146" s="194"/>
      <c r="AF146" s="194"/>
      <c r="AG146" s="194"/>
      <c r="AH146" s="194"/>
      <c r="AI146" s="194"/>
      <c r="AJ146" s="194"/>
      <c r="AK146" s="194"/>
      <c r="AL146" s="194"/>
      <c r="AM146" s="194"/>
      <c r="AN146" s="194"/>
      <c r="AO146" s="194"/>
      <c r="AP146" s="226"/>
      <c r="AQ146" s="226"/>
      <c r="AR146" s="226"/>
      <c r="AS146" s="226"/>
      <c r="AT146" s="226"/>
      <c r="AU146" s="226"/>
    </row>
    <row r="147" spans="1:47" s="193" customFormat="1" ht="24.6">
      <c r="A147" s="252"/>
      <c r="B147" s="246"/>
      <c r="C147" s="246"/>
      <c r="D147" s="237"/>
      <c r="E147" s="237"/>
      <c r="F147" s="244" t="s">
        <v>82</v>
      </c>
      <c r="G147" s="246"/>
      <c r="H147" s="246"/>
      <c r="I147" s="238"/>
      <c r="J147" s="238"/>
      <c r="K147" s="238"/>
      <c r="L147" s="238"/>
      <c r="M147" s="238"/>
      <c r="N147" s="238"/>
      <c r="P147" s="194"/>
      <c r="Q147" s="194"/>
      <c r="R147" s="194"/>
      <c r="S147" s="194"/>
      <c r="T147" s="194"/>
      <c r="U147" s="194"/>
      <c r="V147" s="194"/>
      <c r="W147" s="194"/>
      <c r="X147" s="194"/>
      <c r="Y147" s="194"/>
      <c r="Z147" s="194"/>
      <c r="AA147" s="194"/>
      <c r="AB147" s="194"/>
      <c r="AD147" s="194"/>
      <c r="AE147" s="194"/>
      <c r="AF147" s="194"/>
      <c r="AG147" s="194"/>
      <c r="AH147" s="194"/>
      <c r="AI147" s="194"/>
      <c r="AJ147" s="194"/>
      <c r="AK147" s="194"/>
      <c r="AL147" s="194"/>
      <c r="AM147" s="194"/>
      <c r="AN147" s="194"/>
      <c r="AO147" s="194"/>
      <c r="AP147" s="226"/>
      <c r="AQ147" s="226"/>
      <c r="AR147" s="226"/>
      <c r="AS147" s="226"/>
      <c r="AT147" s="226"/>
      <c r="AU147" s="226"/>
    </row>
    <row r="148" spans="1:47" s="193" customFormat="1" ht="24.6">
      <c r="A148" s="252"/>
      <c r="B148" s="246"/>
      <c r="C148" s="246"/>
      <c r="D148" s="237"/>
      <c r="E148" s="237"/>
      <c r="F148" s="244" t="s">
        <v>91</v>
      </c>
      <c r="G148" s="245"/>
      <c r="H148" s="245"/>
      <c r="I148" s="245"/>
      <c r="J148" s="243"/>
      <c r="K148" s="238"/>
      <c r="L148" s="238"/>
      <c r="M148" s="238"/>
      <c r="N148" s="238"/>
      <c r="P148" s="194"/>
      <c r="Q148" s="194"/>
      <c r="R148" s="194"/>
      <c r="S148" s="194"/>
      <c r="T148" s="194"/>
      <c r="U148" s="194"/>
      <c r="V148" s="194"/>
      <c r="W148" s="194"/>
      <c r="X148" s="194"/>
      <c r="Y148" s="194"/>
      <c r="Z148" s="194"/>
      <c r="AA148" s="194"/>
      <c r="AB148" s="194"/>
      <c r="AD148" s="194"/>
      <c r="AE148" s="194"/>
      <c r="AF148" s="194"/>
      <c r="AG148" s="194"/>
      <c r="AH148" s="194"/>
      <c r="AI148" s="194"/>
      <c r="AJ148" s="194"/>
      <c r="AK148" s="194"/>
      <c r="AL148" s="194"/>
      <c r="AM148" s="194"/>
      <c r="AN148" s="194"/>
      <c r="AO148" s="194"/>
      <c r="AP148" s="226"/>
      <c r="AQ148" s="226"/>
      <c r="AR148" s="226"/>
      <c r="AS148" s="226"/>
      <c r="AT148" s="226"/>
      <c r="AU148" s="226"/>
    </row>
    <row r="149" spans="1:47" s="193" customFormat="1" ht="24.6">
      <c r="A149" s="252"/>
      <c r="B149" s="246"/>
      <c r="C149" s="246"/>
      <c r="D149" s="237"/>
      <c r="E149" s="237"/>
      <c r="F149" s="244" t="s">
        <v>92</v>
      </c>
      <c r="G149" s="245"/>
      <c r="H149" s="245"/>
      <c r="I149" s="245"/>
      <c r="J149" s="243"/>
      <c r="K149" s="238"/>
      <c r="L149" s="238"/>
      <c r="M149" s="238"/>
      <c r="N149" s="238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/>
      <c r="AA149" s="194"/>
      <c r="AB149" s="194"/>
      <c r="AD149" s="194"/>
      <c r="AE149" s="194"/>
      <c r="AF149" s="194"/>
      <c r="AG149" s="194"/>
      <c r="AH149" s="194"/>
      <c r="AI149" s="194"/>
      <c r="AJ149" s="194"/>
      <c r="AK149" s="194"/>
      <c r="AL149" s="194"/>
      <c r="AM149" s="194"/>
      <c r="AN149" s="194"/>
      <c r="AO149" s="194"/>
      <c r="AP149" s="226"/>
      <c r="AQ149" s="226"/>
      <c r="AR149" s="226"/>
      <c r="AS149" s="226"/>
      <c r="AT149" s="226"/>
      <c r="AU149" s="226"/>
    </row>
    <row r="150" spans="1:47" s="193" customFormat="1" ht="24.6">
      <c r="A150" s="252"/>
      <c r="B150" s="246"/>
      <c r="C150" s="246"/>
      <c r="D150" s="237"/>
      <c r="E150" s="237"/>
      <c r="F150" s="244" t="s">
        <v>93</v>
      </c>
      <c r="G150" s="246"/>
      <c r="H150" s="246"/>
      <c r="I150" s="246"/>
      <c r="J150" s="238"/>
      <c r="K150" s="238"/>
      <c r="L150" s="238"/>
      <c r="M150" s="238"/>
      <c r="N150" s="238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D150" s="194"/>
      <c r="AE150" s="194"/>
      <c r="AF150" s="194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226"/>
      <c r="AQ150" s="226"/>
      <c r="AR150" s="226"/>
      <c r="AS150" s="226"/>
      <c r="AT150" s="226"/>
      <c r="AU150" s="226"/>
    </row>
    <row r="151" spans="1:47" s="193" customFormat="1">
      <c r="A151" s="248"/>
      <c r="B151" s="249"/>
      <c r="C151" s="238"/>
      <c r="D151" s="238"/>
      <c r="E151" s="238"/>
      <c r="F151" s="238"/>
      <c r="G151" s="238"/>
      <c r="H151" s="238"/>
      <c r="I151" s="238"/>
      <c r="J151" s="238"/>
      <c r="K151" s="238"/>
      <c r="L151" s="238"/>
      <c r="M151" s="238"/>
      <c r="N151" s="238"/>
      <c r="P151" s="194"/>
      <c r="Q151" s="194"/>
      <c r="R151" s="194"/>
      <c r="S151" s="194"/>
      <c r="T151" s="194"/>
      <c r="U151" s="194"/>
      <c r="V151" s="194"/>
      <c r="W151" s="194"/>
      <c r="X151" s="194"/>
      <c r="Y151" s="194"/>
      <c r="Z151" s="194"/>
      <c r="AA151" s="194"/>
      <c r="AB151" s="194"/>
      <c r="AD151" s="194"/>
      <c r="AE151" s="194"/>
      <c r="AF151" s="194"/>
      <c r="AG151" s="194"/>
      <c r="AH151" s="194"/>
      <c r="AI151" s="194"/>
      <c r="AJ151" s="194"/>
      <c r="AK151" s="194"/>
      <c r="AL151" s="194"/>
      <c r="AM151" s="194"/>
      <c r="AN151" s="194"/>
      <c r="AO151" s="194"/>
      <c r="AP151" s="226"/>
      <c r="AQ151" s="226"/>
      <c r="AR151" s="226"/>
      <c r="AS151" s="226"/>
      <c r="AT151" s="226"/>
      <c r="AU151" s="226"/>
    </row>
    <row r="152" spans="1:47" s="193" customFormat="1" ht="24.6">
      <c r="A152" s="242" t="s">
        <v>95</v>
      </c>
      <c r="B152" s="242"/>
      <c r="C152" s="246"/>
      <c r="D152" s="238"/>
      <c r="E152" s="238"/>
      <c r="F152" s="244" t="s">
        <v>95</v>
      </c>
      <c r="G152" s="246"/>
      <c r="H152" s="246"/>
      <c r="I152" s="238"/>
      <c r="J152" s="238"/>
      <c r="K152" s="238"/>
      <c r="L152" s="238"/>
      <c r="M152" s="238"/>
      <c r="N152" s="238"/>
      <c r="P152" s="194"/>
      <c r="Q152" s="194"/>
      <c r="R152" s="194"/>
      <c r="S152" s="194"/>
      <c r="T152" s="194"/>
      <c r="U152" s="194"/>
      <c r="V152" s="194"/>
      <c r="W152" s="194"/>
      <c r="X152" s="194"/>
      <c r="Y152" s="194"/>
      <c r="Z152" s="194"/>
      <c r="AA152" s="194"/>
      <c r="AB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226"/>
      <c r="AQ152" s="226"/>
      <c r="AR152" s="226"/>
      <c r="AS152" s="226"/>
      <c r="AT152" s="226"/>
      <c r="AU152" s="226"/>
    </row>
    <row r="153" spans="1:47" s="193" customFormat="1" ht="28.5" customHeight="1">
      <c r="A153" s="248"/>
      <c r="B153" s="249"/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38"/>
      <c r="N153" s="238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  <c r="AA153" s="194"/>
      <c r="AB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226"/>
      <c r="AQ153" s="226"/>
      <c r="AR153" s="226"/>
      <c r="AS153" s="226"/>
      <c r="AT153" s="226"/>
      <c r="AU153" s="226"/>
    </row>
    <row r="154" spans="1:47" s="193" customFormat="1" ht="24.6">
      <c r="A154" s="560" t="s">
        <v>96</v>
      </c>
      <c r="B154" s="560"/>
      <c r="C154" s="245"/>
      <c r="D154" s="246"/>
      <c r="E154" s="246"/>
      <c r="F154" s="244" t="s">
        <v>87</v>
      </c>
      <c r="G154" s="245"/>
      <c r="H154" s="245"/>
      <c r="I154" s="238"/>
      <c r="J154" s="238"/>
      <c r="K154" s="238"/>
      <c r="L154" s="238"/>
      <c r="M154" s="238"/>
      <c r="N154" s="238"/>
      <c r="P154" s="194"/>
      <c r="Q154" s="194"/>
      <c r="R154" s="194"/>
      <c r="S154" s="194"/>
      <c r="T154" s="194"/>
      <c r="U154" s="194"/>
      <c r="V154" s="194"/>
      <c r="W154" s="194"/>
      <c r="X154" s="194"/>
      <c r="Y154" s="194"/>
      <c r="Z154" s="194"/>
      <c r="AA154" s="194"/>
      <c r="AB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226"/>
      <c r="AQ154" s="226"/>
      <c r="AR154" s="226"/>
      <c r="AS154" s="226"/>
      <c r="AT154" s="226"/>
      <c r="AU154" s="226"/>
    </row>
    <row r="155" spans="1:47" s="193" customFormat="1" ht="24.6">
      <c r="A155" s="253"/>
      <c r="B155" s="246"/>
      <c r="C155" s="245"/>
      <c r="D155" s="246"/>
      <c r="E155" s="246"/>
      <c r="F155" s="244" t="s">
        <v>88</v>
      </c>
      <c r="G155" s="246"/>
      <c r="H155" s="246"/>
      <c r="I155" s="238"/>
      <c r="J155" s="238"/>
      <c r="K155" s="238"/>
      <c r="L155" s="238"/>
      <c r="M155" s="238"/>
      <c r="N155" s="238"/>
      <c r="P155" s="194"/>
      <c r="Q155" s="194"/>
      <c r="R155" s="194"/>
      <c r="S155" s="194"/>
      <c r="T155" s="194"/>
      <c r="U155" s="194"/>
      <c r="V155" s="194"/>
      <c r="W155" s="194"/>
      <c r="X155" s="194"/>
      <c r="Y155" s="194"/>
      <c r="Z155" s="194"/>
      <c r="AA155" s="194"/>
      <c r="AB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226"/>
      <c r="AQ155" s="226"/>
      <c r="AR155" s="226"/>
      <c r="AS155" s="226"/>
      <c r="AT155" s="226"/>
      <c r="AU155" s="226"/>
    </row>
    <row r="156" spans="1:47" s="193" customFormat="1" ht="24.6">
      <c r="A156" s="253"/>
      <c r="B156" s="246"/>
      <c r="C156" s="246"/>
      <c r="D156" s="246"/>
      <c r="E156" s="246"/>
      <c r="F156" s="244" t="s">
        <v>89</v>
      </c>
      <c r="G156" s="246"/>
      <c r="H156" s="246"/>
      <c r="I156" s="238"/>
      <c r="J156" s="238"/>
      <c r="K156" s="238"/>
      <c r="L156" s="244" t="s">
        <v>94</v>
      </c>
      <c r="M156" s="246"/>
      <c r="N156" s="246"/>
      <c r="O156" s="194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  <c r="AA156" s="194"/>
      <c r="AB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226"/>
      <c r="AQ156" s="226"/>
      <c r="AR156" s="226"/>
      <c r="AS156" s="226"/>
      <c r="AT156" s="226"/>
      <c r="AU156" s="226"/>
    </row>
    <row r="157" spans="1:47" s="193" customFormat="1" ht="24.6">
      <c r="A157" s="253"/>
      <c r="B157" s="246"/>
      <c r="C157" s="246"/>
      <c r="D157" s="246"/>
      <c r="E157" s="246"/>
      <c r="F157" s="244" t="s">
        <v>81</v>
      </c>
      <c r="G157" s="245"/>
      <c r="H157" s="245"/>
      <c r="I157" s="238"/>
      <c r="J157" s="238"/>
      <c r="K157" s="238"/>
      <c r="L157" s="244" t="s">
        <v>88</v>
      </c>
      <c r="M157" s="246"/>
      <c r="N157" s="246"/>
      <c r="O157" s="194"/>
      <c r="P157" s="194"/>
      <c r="Q157" s="194"/>
      <c r="R157" s="194"/>
      <c r="S157" s="194"/>
      <c r="T157" s="194"/>
      <c r="U157" s="194"/>
      <c r="V157" s="194"/>
      <c r="W157" s="194"/>
      <c r="X157" s="194"/>
      <c r="Y157" s="194"/>
      <c r="Z157" s="194"/>
      <c r="AA157" s="194"/>
      <c r="AB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226"/>
      <c r="AQ157" s="226"/>
      <c r="AR157" s="226"/>
      <c r="AS157" s="226"/>
      <c r="AT157" s="226"/>
      <c r="AU157" s="226"/>
    </row>
    <row r="158" spans="1:47" s="193" customFormat="1" ht="24.6">
      <c r="A158" s="237"/>
      <c r="B158" s="238"/>
      <c r="C158" s="238"/>
      <c r="D158" s="238"/>
      <c r="E158" s="238"/>
      <c r="F158" s="244" t="s">
        <v>82</v>
      </c>
      <c r="G158" s="246"/>
      <c r="H158" s="246"/>
      <c r="I158" s="238"/>
      <c r="J158" s="238"/>
      <c r="K158" s="238"/>
      <c r="L158" s="244" t="s">
        <v>93</v>
      </c>
      <c r="M158" s="246"/>
      <c r="N158" s="246"/>
      <c r="O158" s="194"/>
      <c r="P158" s="194"/>
      <c r="Q158" s="194"/>
      <c r="R158" s="194"/>
      <c r="S158" s="194"/>
      <c r="T158" s="194"/>
      <c r="U158" s="194"/>
      <c r="V158" s="194"/>
      <c r="W158" s="194"/>
      <c r="X158" s="194"/>
      <c r="Y158" s="194"/>
      <c r="Z158" s="194"/>
      <c r="AA158" s="194"/>
      <c r="AB158" s="194"/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226"/>
      <c r="AQ158" s="226"/>
      <c r="AR158" s="226"/>
      <c r="AS158" s="226"/>
      <c r="AT158" s="226"/>
      <c r="AU158" s="226"/>
    </row>
    <row r="159" spans="1:47" s="193" customFormat="1" ht="24.6">
      <c r="A159" s="237"/>
      <c r="B159" s="238"/>
      <c r="C159" s="237"/>
      <c r="D159" s="237"/>
      <c r="E159" s="237"/>
      <c r="F159" s="244" t="s">
        <v>91</v>
      </c>
      <c r="G159" s="245"/>
      <c r="H159" s="245"/>
      <c r="I159" s="245"/>
      <c r="J159" s="243"/>
      <c r="K159" s="238"/>
      <c r="L159" s="244" t="s">
        <v>95</v>
      </c>
      <c r="M159" s="246"/>
      <c r="N159" s="246"/>
      <c r="P159" s="194"/>
      <c r="Q159" s="194"/>
      <c r="R159" s="194"/>
      <c r="S159" s="194"/>
      <c r="T159" s="194"/>
      <c r="U159" s="194"/>
      <c r="V159" s="194"/>
      <c r="W159" s="194"/>
      <c r="X159" s="194"/>
      <c r="Y159" s="194"/>
      <c r="Z159" s="194"/>
      <c r="AA159" s="194"/>
      <c r="AB159" s="194"/>
      <c r="AD159" s="194"/>
      <c r="AE159" s="194"/>
      <c r="AF159" s="194"/>
      <c r="AG159" s="194"/>
      <c r="AH159" s="194"/>
      <c r="AI159" s="194"/>
      <c r="AJ159" s="194"/>
      <c r="AK159" s="194"/>
      <c r="AL159" s="194"/>
      <c r="AM159" s="194"/>
      <c r="AN159" s="194"/>
      <c r="AO159" s="194"/>
      <c r="AP159" s="226"/>
      <c r="AQ159" s="226"/>
      <c r="AR159" s="226"/>
      <c r="AS159" s="226"/>
      <c r="AT159" s="226"/>
      <c r="AU159" s="226"/>
    </row>
    <row r="160" spans="1:47" s="193" customFormat="1" ht="24.6">
      <c r="A160" s="237"/>
      <c r="B160" s="238"/>
      <c r="C160" s="238"/>
      <c r="D160" s="238"/>
      <c r="E160" s="238"/>
      <c r="F160" s="244" t="s">
        <v>92</v>
      </c>
      <c r="G160" s="245"/>
      <c r="H160" s="245"/>
      <c r="I160" s="245"/>
      <c r="J160" s="243"/>
      <c r="K160" s="238"/>
      <c r="L160" s="238"/>
      <c r="M160" s="238"/>
      <c r="N160" s="238"/>
      <c r="P160" s="194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  <c r="AA160" s="194"/>
      <c r="AB160" s="194"/>
      <c r="AD160" s="194"/>
      <c r="AE160" s="194"/>
      <c r="AF160" s="194"/>
      <c r="AG160" s="194"/>
      <c r="AH160" s="194"/>
      <c r="AI160" s="194"/>
      <c r="AJ160" s="194"/>
      <c r="AK160" s="194"/>
      <c r="AL160" s="194"/>
      <c r="AM160" s="194"/>
      <c r="AN160" s="194"/>
      <c r="AO160" s="194"/>
      <c r="AP160" s="226"/>
      <c r="AQ160" s="226"/>
      <c r="AR160" s="226"/>
      <c r="AS160" s="226"/>
      <c r="AT160" s="226"/>
      <c r="AU160" s="226"/>
    </row>
    <row r="161" spans="1:47" s="193" customFormat="1" ht="24.6">
      <c r="A161" s="237"/>
      <c r="B161" s="238"/>
      <c r="C161" s="238"/>
      <c r="D161" s="238"/>
      <c r="E161" s="238"/>
      <c r="F161" s="244" t="s">
        <v>93</v>
      </c>
      <c r="G161" s="246"/>
      <c r="H161" s="246"/>
      <c r="I161" s="246"/>
      <c r="J161" s="238"/>
      <c r="K161" s="238"/>
      <c r="L161" s="238"/>
      <c r="M161" s="238"/>
      <c r="N161" s="238"/>
      <c r="P161" s="194"/>
      <c r="Q161" s="194"/>
      <c r="R161" s="194"/>
      <c r="S161" s="194"/>
      <c r="T161" s="194"/>
      <c r="U161" s="194"/>
      <c r="V161" s="194"/>
      <c r="W161" s="194"/>
      <c r="X161" s="194"/>
      <c r="Y161" s="194"/>
      <c r="Z161" s="194"/>
      <c r="AA161" s="194"/>
      <c r="AB161" s="194"/>
      <c r="AD161" s="194"/>
      <c r="AE161" s="194"/>
      <c r="AF161" s="194"/>
      <c r="AG161" s="194"/>
      <c r="AH161" s="194"/>
      <c r="AI161" s="194"/>
      <c r="AJ161" s="194"/>
      <c r="AK161" s="194"/>
      <c r="AL161" s="194"/>
      <c r="AM161" s="194"/>
      <c r="AN161" s="194"/>
      <c r="AO161" s="194"/>
      <c r="AP161" s="226"/>
      <c r="AQ161" s="226"/>
      <c r="AR161" s="226"/>
      <c r="AS161" s="226"/>
      <c r="AT161" s="226"/>
      <c r="AU161" s="226"/>
    </row>
    <row r="162" spans="1:47" s="193" customFormat="1" ht="24.6">
      <c r="A162" s="237"/>
      <c r="B162" s="238"/>
      <c r="C162" s="238"/>
      <c r="D162" s="238"/>
      <c r="E162" s="238"/>
      <c r="F162" s="244" t="s">
        <v>95</v>
      </c>
      <c r="G162" s="246"/>
      <c r="H162" s="246"/>
      <c r="I162" s="238"/>
      <c r="J162" s="238"/>
      <c r="K162" s="238"/>
      <c r="L162" s="238"/>
      <c r="M162" s="238"/>
      <c r="N162" s="238"/>
      <c r="P162" s="194"/>
      <c r="Q162" s="194"/>
      <c r="R162" s="194"/>
      <c r="S162" s="194"/>
      <c r="T162" s="194"/>
      <c r="U162" s="194"/>
      <c r="V162" s="194"/>
      <c r="W162" s="194"/>
      <c r="X162" s="194"/>
      <c r="Y162" s="194"/>
      <c r="Z162" s="194"/>
      <c r="AA162" s="194"/>
      <c r="AB162" s="194"/>
      <c r="AD162" s="194"/>
      <c r="AE162" s="194"/>
      <c r="AF162" s="194"/>
      <c r="AG162" s="194"/>
      <c r="AH162" s="194"/>
      <c r="AI162" s="194"/>
      <c r="AJ162" s="194"/>
      <c r="AK162" s="194"/>
      <c r="AL162" s="194"/>
      <c r="AM162" s="194"/>
      <c r="AN162" s="194"/>
      <c r="AO162" s="194"/>
      <c r="AP162" s="226"/>
      <c r="AQ162" s="226"/>
      <c r="AR162" s="226"/>
      <c r="AS162" s="226"/>
      <c r="AT162" s="226"/>
      <c r="AU162" s="226"/>
    </row>
  </sheetData>
  <sheetProtection sheet="1" formatCells="0" formatColumns="0" formatRows="0" selectLockedCells="1"/>
  <mergeCells count="7">
    <mergeCell ref="A143:B143"/>
    <mergeCell ref="A154:B154"/>
    <mergeCell ref="I1:J1"/>
    <mergeCell ref="L1:R1"/>
    <mergeCell ref="A135:B135"/>
    <mergeCell ref="A136:B136"/>
    <mergeCell ref="A139:B13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E18E-5E12-4F63-A3F8-1872E7C97BD0}">
  <sheetPr>
    <tabColor rgb="FFFF99CC"/>
  </sheetPr>
  <dimension ref="A1:AU36"/>
  <sheetViews>
    <sheetView showGridLines="0" topLeftCell="H1" zoomScale="70" zoomScaleNormal="70" workbookViewId="0">
      <selection activeCell="T16" sqref="T16"/>
    </sheetView>
  </sheetViews>
  <sheetFormatPr baseColWidth="10" defaultColWidth="11.44140625" defaultRowHeight="14.4"/>
  <cols>
    <col min="1" max="1" width="18.5546875" style="48" customWidth="1"/>
    <col min="2" max="2" width="11.44140625" style="48" customWidth="1"/>
    <col min="3" max="14" width="11.44140625" style="48"/>
    <col min="15" max="15" width="19.5546875" style="48" customWidth="1"/>
    <col min="16" max="27" width="11.44140625" style="48"/>
    <col min="28" max="28" width="13" style="57" customWidth="1"/>
    <col min="29" max="29" width="21.5546875" style="48" customWidth="1"/>
    <col min="30" max="42" width="11.5546875" style="48" customWidth="1"/>
    <col min="43" max="16384" width="11.44140625" style="48"/>
  </cols>
  <sheetData>
    <row r="1" spans="1:47" ht="32.25" customHeight="1">
      <c r="A1" s="5" t="s">
        <v>114</v>
      </c>
      <c r="B1" s="4"/>
      <c r="C1" s="4"/>
      <c r="D1" s="4"/>
      <c r="E1" s="4"/>
      <c r="F1" s="4"/>
      <c r="G1" s="6"/>
      <c r="N1" s="2" t="s">
        <v>117</v>
      </c>
      <c r="O1" s="564">
        <v>46149</v>
      </c>
      <c r="P1" s="565"/>
      <c r="Q1" s="4"/>
      <c r="R1" s="566" t="s">
        <v>106</v>
      </c>
      <c r="S1" s="566"/>
      <c r="T1" s="566"/>
      <c r="U1" s="566"/>
      <c r="V1" s="566"/>
      <c r="W1" s="566"/>
      <c r="X1" s="58"/>
      <c r="Y1" s="59"/>
      <c r="Z1" s="59"/>
      <c r="AA1" s="59"/>
      <c r="AB1" s="59"/>
      <c r="AC1" s="60"/>
      <c r="AD1" s="59"/>
      <c r="AE1" s="562"/>
      <c r="AF1" s="563"/>
      <c r="AG1" s="59"/>
      <c r="AH1" s="59"/>
      <c r="AI1" s="59"/>
      <c r="AJ1" s="59"/>
      <c r="AK1" s="59"/>
      <c r="AL1" s="59"/>
      <c r="AM1" s="59"/>
      <c r="AN1" s="59"/>
      <c r="AO1" s="59"/>
      <c r="AP1" s="61"/>
      <c r="AQ1" s="61"/>
    </row>
    <row r="2" spans="1:47" ht="16.2">
      <c r="A2" s="49"/>
      <c r="B2" s="50"/>
      <c r="C2" s="50"/>
      <c r="D2" s="50"/>
      <c r="E2" s="50"/>
      <c r="F2" s="50"/>
      <c r="G2" s="50"/>
      <c r="H2" s="49"/>
      <c r="I2" s="49"/>
      <c r="J2" s="50"/>
      <c r="K2" s="50"/>
      <c r="L2" s="50"/>
      <c r="M2" s="50"/>
      <c r="N2" s="51"/>
      <c r="O2" s="52"/>
      <c r="P2" s="50"/>
      <c r="Q2" s="50"/>
      <c r="R2" s="50"/>
      <c r="S2" s="50"/>
      <c r="T2" s="50"/>
      <c r="U2" s="50"/>
      <c r="V2" s="49"/>
      <c r="W2" s="50"/>
      <c r="X2" s="50"/>
      <c r="Y2" s="50"/>
      <c r="Z2" s="50"/>
      <c r="AA2" s="50"/>
      <c r="AB2" s="51"/>
      <c r="AC2" s="52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</row>
    <row r="3" spans="1:47" ht="38.4">
      <c r="A3" s="5" t="s">
        <v>115</v>
      </c>
      <c r="B3" s="50"/>
      <c r="C3" s="50"/>
      <c r="D3" s="50"/>
      <c r="E3" s="50"/>
      <c r="F3" s="50"/>
      <c r="G3" s="50"/>
      <c r="H3" s="49"/>
      <c r="I3" s="49"/>
      <c r="J3" s="50"/>
      <c r="K3" s="50"/>
      <c r="L3" s="50"/>
      <c r="M3" s="50"/>
      <c r="N3" s="51"/>
      <c r="O3" s="52"/>
      <c r="P3" s="50"/>
      <c r="Q3" s="50"/>
      <c r="R3" s="50"/>
      <c r="S3" s="50"/>
      <c r="T3" s="50"/>
      <c r="U3" s="50"/>
      <c r="V3" s="49"/>
      <c r="W3" s="50"/>
      <c r="X3" s="50"/>
      <c r="Y3" s="50"/>
      <c r="Z3" s="50"/>
      <c r="AA3" s="50"/>
      <c r="AB3" s="51"/>
      <c r="AC3" s="52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</row>
    <row r="4" spans="1:47" ht="21.6">
      <c r="A4" s="7" t="s">
        <v>145</v>
      </c>
      <c r="B4" s="50"/>
      <c r="C4" s="50"/>
      <c r="D4" s="50"/>
      <c r="E4" s="50"/>
      <c r="F4" s="50"/>
      <c r="G4" s="50"/>
      <c r="H4" s="49"/>
      <c r="I4" s="49"/>
      <c r="J4" s="50"/>
      <c r="K4" s="50"/>
      <c r="L4" s="50"/>
      <c r="M4" s="50"/>
      <c r="N4" s="51"/>
      <c r="O4" s="7" t="s">
        <v>146</v>
      </c>
      <c r="P4" s="50"/>
      <c r="Q4" s="50"/>
      <c r="R4" s="50"/>
      <c r="S4" s="50"/>
      <c r="T4" s="50"/>
      <c r="U4" s="50"/>
      <c r="V4" s="49"/>
      <c r="W4" s="50"/>
      <c r="X4" s="50"/>
      <c r="Y4" s="50"/>
      <c r="Z4" s="50"/>
      <c r="AA4" s="50"/>
      <c r="AB4" s="51"/>
      <c r="AC4" s="7" t="s">
        <v>147</v>
      </c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</row>
    <row r="5" spans="1:47" s="66" customFormat="1" ht="33.6">
      <c r="A5" s="28" t="s">
        <v>64</v>
      </c>
      <c r="B5" s="29" t="s">
        <v>65</v>
      </c>
      <c r="C5" s="29" t="s">
        <v>66</v>
      </c>
      <c r="D5" s="29" t="s">
        <v>67</v>
      </c>
      <c r="E5" s="29" t="s">
        <v>68</v>
      </c>
      <c r="F5" s="29" t="s">
        <v>69</v>
      </c>
      <c r="G5" s="29" t="s">
        <v>70</v>
      </c>
      <c r="H5" s="29" t="s">
        <v>71</v>
      </c>
      <c r="I5" s="29" t="s">
        <v>72</v>
      </c>
      <c r="J5" s="29" t="s">
        <v>73</v>
      </c>
      <c r="K5" s="29" t="s">
        <v>74</v>
      </c>
      <c r="L5" s="29" t="s">
        <v>75</v>
      </c>
      <c r="M5" s="29" t="s">
        <v>76</v>
      </c>
      <c r="N5" s="30" t="s">
        <v>107</v>
      </c>
      <c r="O5" s="28" t="s">
        <v>64</v>
      </c>
      <c r="P5" s="29" t="s">
        <v>65</v>
      </c>
      <c r="Q5" s="29" t="s">
        <v>66</v>
      </c>
      <c r="R5" s="29" t="s">
        <v>67</v>
      </c>
      <c r="S5" s="29" t="s">
        <v>68</v>
      </c>
      <c r="T5" s="29" t="s">
        <v>69</v>
      </c>
      <c r="U5" s="29" t="s">
        <v>70</v>
      </c>
      <c r="V5" s="29" t="s">
        <v>71</v>
      </c>
      <c r="W5" s="29" t="s">
        <v>72</v>
      </c>
      <c r="X5" s="29" t="s">
        <v>73</v>
      </c>
      <c r="Y5" s="29" t="s">
        <v>74</v>
      </c>
      <c r="Z5" s="29" t="s">
        <v>75</v>
      </c>
      <c r="AA5" s="29" t="s">
        <v>76</v>
      </c>
      <c r="AB5" s="29" t="s">
        <v>77</v>
      </c>
      <c r="AC5" s="28" t="s">
        <v>64</v>
      </c>
      <c r="AD5" s="29" t="s">
        <v>65</v>
      </c>
      <c r="AE5" s="29" t="s">
        <v>66</v>
      </c>
      <c r="AF5" s="29" t="s">
        <v>67</v>
      </c>
      <c r="AG5" s="29" t="s">
        <v>68</v>
      </c>
      <c r="AH5" s="29" t="s">
        <v>69</v>
      </c>
      <c r="AI5" s="29" t="s">
        <v>70</v>
      </c>
      <c r="AJ5" s="29" t="s">
        <v>71</v>
      </c>
      <c r="AK5" s="29" t="s">
        <v>72</v>
      </c>
      <c r="AL5" s="29" t="s">
        <v>73</v>
      </c>
      <c r="AM5" s="29" t="s">
        <v>74</v>
      </c>
      <c r="AN5" s="29" t="s">
        <v>75</v>
      </c>
      <c r="AO5" s="31" t="s">
        <v>76</v>
      </c>
      <c r="AP5" s="65"/>
      <c r="AQ5" s="65"/>
      <c r="AR5" s="65"/>
    </row>
    <row r="6" spans="1:47" s="61" customFormat="1" ht="16.8">
      <c r="A6" s="23">
        <v>2020</v>
      </c>
      <c r="B6" s="8">
        <v>20572.849999999999</v>
      </c>
      <c r="C6" s="8">
        <v>17949.159</v>
      </c>
      <c r="D6" s="8">
        <v>19556.703000000001</v>
      </c>
      <c r="E6" s="8">
        <v>18126.352999999999</v>
      </c>
      <c r="F6" s="8">
        <v>16894.255000000001</v>
      </c>
      <c r="G6" s="8">
        <v>19623.478999999999</v>
      </c>
      <c r="H6" s="8">
        <v>18809.366000000002</v>
      </c>
      <c r="I6" s="8">
        <v>18239.406999999999</v>
      </c>
      <c r="J6" s="8">
        <v>19150.973999999998</v>
      </c>
      <c r="K6" s="8">
        <v>20027.545999999998</v>
      </c>
      <c r="L6" s="8">
        <v>18297.010999999999</v>
      </c>
      <c r="M6" s="8">
        <v>19803.044999999998</v>
      </c>
      <c r="N6" s="13">
        <v>227050.14799999999</v>
      </c>
      <c r="O6" s="23">
        <v>2020</v>
      </c>
      <c r="P6" s="8">
        <v>218424</v>
      </c>
      <c r="Q6" s="8">
        <v>192623</v>
      </c>
      <c r="R6" s="8">
        <v>209992.99999999997</v>
      </c>
      <c r="S6" s="8">
        <v>192081</v>
      </c>
      <c r="T6" s="8">
        <v>178475.99999999997</v>
      </c>
      <c r="U6" s="8">
        <v>209851.99999999997</v>
      </c>
      <c r="V6" s="8">
        <v>204006</v>
      </c>
      <c r="W6" s="8">
        <v>199365</v>
      </c>
      <c r="X6" s="8">
        <v>209473</v>
      </c>
      <c r="Y6" s="8">
        <v>213777</v>
      </c>
      <c r="Z6" s="8">
        <v>196535</v>
      </c>
      <c r="AA6" s="8">
        <v>211196.00000000003</v>
      </c>
      <c r="AB6" s="8">
        <v>2435801</v>
      </c>
      <c r="AC6" s="23">
        <v>2020</v>
      </c>
      <c r="AD6" s="8">
        <f>IF(OR(B6=""),"",((B6/P6)*1000))</f>
        <v>94.187680840933226</v>
      </c>
      <c r="AE6" s="8">
        <f t="shared" ref="AE6:AO10" si="0">IF(OR(C6=""),"",((C6/Q6)*1000))</f>
        <v>93.18284420863553</v>
      </c>
      <c r="AF6" s="8">
        <f t="shared" si="0"/>
        <v>93.130261484906669</v>
      </c>
      <c r="AG6" s="8">
        <f t="shared" si="0"/>
        <v>94.368276924838995</v>
      </c>
      <c r="AH6" s="8">
        <f t="shared" si="0"/>
        <v>94.658413456150996</v>
      </c>
      <c r="AI6" s="8">
        <f t="shared" si="0"/>
        <v>93.511041114690357</v>
      </c>
      <c r="AJ6" s="8">
        <f t="shared" si="0"/>
        <v>92.200062743252658</v>
      </c>
      <c r="AK6" s="8">
        <f t="shared" si="0"/>
        <v>91.487507837383689</v>
      </c>
      <c r="AL6" s="8">
        <f t="shared" si="0"/>
        <v>91.424546361583594</v>
      </c>
      <c r="AM6" s="8">
        <f t="shared" si="0"/>
        <v>93.684287832648039</v>
      </c>
      <c r="AN6" s="8">
        <f t="shared" si="0"/>
        <v>93.097977459485591</v>
      </c>
      <c r="AO6" s="18">
        <f t="shared" si="0"/>
        <v>93.766193488513025</v>
      </c>
      <c r="AP6" s="67"/>
      <c r="AQ6" s="67"/>
      <c r="AR6" s="67"/>
    </row>
    <row r="7" spans="1:47" s="61" customFormat="1" ht="16.8">
      <c r="A7" s="24">
        <v>2021</v>
      </c>
      <c r="B7" s="10">
        <v>19236.514999999999</v>
      </c>
      <c r="C7" s="10">
        <v>18777.003000000001</v>
      </c>
      <c r="D7" s="10">
        <v>21629.524000000001</v>
      </c>
      <c r="E7" s="10">
        <v>19309.776000000002</v>
      </c>
      <c r="F7" s="10">
        <v>17664.29</v>
      </c>
      <c r="G7" s="10">
        <v>18739.569</v>
      </c>
      <c r="H7" s="10">
        <v>17878.48</v>
      </c>
      <c r="I7" s="10">
        <v>18489.233</v>
      </c>
      <c r="J7" s="10">
        <v>18498.876</v>
      </c>
      <c r="K7" s="10">
        <v>18161.365000000002</v>
      </c>
      <c r="L7" s="10">
        <v>18203.901000000002</v>
      </c>
      <c r="M7" s="10">
        <v>19696.223999999998</v>
      </c>
      <c r="N7" s="14">
        <v>226284.75599999999</v>
      </c>
      <c r="O7" s="24">
        <v>2021</v>
      </c>
      <c r="P7" s="10">
        <v>202947</v>
      </c>
      <c r="Q7" s="10">
        <v>199846</v>
      </c>
      <c r="R7" s="10">
        <v>234078</v>
      </c>
      <c r="S7" s="10">
        <v>208172</v>
      </c>
      <c r="T7" s="10">
        <v>188934</v>
      </c>
      <c r="U7" s="10">
        <v>201626</v>
      </c>
      <c r="V7" s="10">
        <v>192080</v>
      </c>
      <c r="W7" s="10">
        <v>202315</v>
      </c>
      <c r="X7" s="10">
        <v>202047</v>
      </c>
      <c r="Y7" s="10">
        <v>198521</v>
      </c>
      <c r="Z7" s="10">
        <v>196389</v>
      </c>
      <c r="AA7" s="10">
        <v>212422</v>
      </c>
      <c r="AB7" s="10">
        <v>2439377</v>
      </c>
      <c r="AC7" s="24">
        <v>2021</v>
      </c>
      <c r="AD7" s="10">
        <f t="shared" ref="AD7:AD10" si="1">IF(OR(B7=""),"",((B7/P7)*1000))</f>
        <v>94.785904694329062</v>
      </c>
      <c r="AE7" s="10">
        <f t="shared" si="0"/>
        <v>93.957362168870034</v>
      </c>
      <c r="AF7" s="10">
        <f t="shared" si="0"/>
        <v>92.403062227120884</v>
      </c>
      <c r="AG7" s="10">
        <f t="shared" si="0"/>
        <v>92.758757181561421</v>
      </c>
      <c r="AH7" s="10">
        <f t="shared" si="0"/>
        <v>93.494500725120943</v>
      </c>
      <c r="AI7" s="10">
        <f t="shared" si="0"/>
        <v>92.942224713082638</v>
      </c>
      <c r="AJ7" s="10">
        <f t="shared" si="0"/>
        <v>93.078300708038313</v>
      </c>
      <c r="AK7" s="10">
        <f t="shared" si="0"/>
        <v>91.388344907693451</v>
      </c>
      <c r="AL7" s="10">
        <f t="shared" si="0"/>
        <v>91.557291125332227</v>
      </c>
      <c r="AM7" s="10">
        <f t="shared" si="0"/>
        <v>91.483344331330187</v>
      </c>
      <c r="AN7" s="10">
        <f t="shared" si="0"/>
        <v>92.693078532911727</v>
      </c>
      <c r="AO7" s="19">
        <f t="shared" si="0"/>
        <v>92.722147423524859</v>
      </c>
      <c r="AP7" s="67"/>
      <c r="AQ7" s="67"/>
      <c r="AR7" s="67"/>
    </row>
    <row r="8" spans="1:47" s="61" customFormat="1" ht="16.8">
      <c r="A8" s="23">
        <v>2022</v>
      </c>
      <c r="B8" s="8">
        <v>18584.276999999998</v>
      </c>
      <c r="C8" s="8">
        <v>17565.705000000002</v>
      </c>
      <c r="D8" s="8">
        <v>20794.623</v>
      </c>
      <c r="E8" s="8">
        <v>17921.723999999998</v>
      </c>
      <c r="F8" s="8">
        <v>19114.851999999999</v>
      </c>
      <c r="G8" s="8">
        <v>18953.691999999999</v>
      </c>
      <c r="H8" s="8">
        <v>17085.694</v>
      </c>
      <c r="I8" s="8">
        <v>18405.698</v>
      </c>
      <c r="J8" s="8">
        <v>18607.692999999999</v>
      </c>
      <c r="K8" s="8">
        <v>18217.116999999998</v>
      </c>
      <c r="L8" s="8">
        <v>18198.024000000001</v>
      </c>
      <c r="M8" s="8">
        <v>19364.787</v>
      </c>
      <c r="N8" s="13">
        <v>222813.886</v>
      </c>
      <c r="O8" s="23">
        <v>2022</v>
      </c>
      <c r="P8" s="8">
        <v>198310</v>
      </c>
      <c r="Q8" s="8">
        <v>187946</v>
      </c>
      <c r="R8" s="8">
        <v>222893</v>
      </c>
      <c r="S8" s="8">
        <v>193784</v>
      </c>
      <c r="T8" s="8">
        <v>206450</v>
      </c>
      <c r="U8" s="8">
        <v>206189</v>
      </c>
      <c r="V8" s="8">
        <v>187024</v>
      </c>
      <c r="W8" s="8">
        <v>203154</v>
      </c>
      <c r="X8" s="8">
        <v>203350</v>
      </c>
      <c r="Y8" s="8">
        <v>197446</v>
      </c>
      <c r="Z8" s="8">
        <v>194188</v>
      </c>
      <c r="AA8" s="8">
        <v>207779</v>
      </c>
      <c r="AB8" s="8">
        <v>2408513</v>
      </c>
      <c r="AC8" s="23">
        <v>2022</v>
      </c>
      <c r="AD8" s="8">
        <f t="shared" si="1"/>
        <v>93.71326206444455</v>
      </c>
      <c r="AE8" s="8">
        <f t="shared" si="0"/>
        <v>93.461446372894358</v>
      </c>
      <c r="AF8" s="8">
        <f t="shared" si="0"/>
        <v>93.29419497247558</v>
      </c>
      <c r="AG8" s="8">
        <f t="shared" si="0"/>
        <v>92.482991371836675</v>
      </c>
      <c r="AH8" s="8">
        <f t="shared" si="0"/>
        <v>92.588287720997812</v>
      </c>
      <c r="AI8" s="8">
        <f t="shared" si="0"/>
        <v>91.923875667470142</v>
      </c>
      <c r="AJ8" s="8">
        <f t="shared" si="0"/>
        <v>91.355622807767986</v>
      </c>
      <c r="AK8" s="8">
        <f t="shared" si="0"/>
        <v>90.599732222845731</v>
      </c>
      <c r="AL8" s="8">
        <f t="shared" si="0"/>
        <v>91.505743791492492</v>
      </c>
      <c r="AM8" s="8">
        <f t="shared" si="0"/>
        <v>92.263793644844654</v>
      </c>
      <c r="AN8" s="8">
        <f t="shared" si="0"/>
        <v>93.71343234391415</v>
      </c>
      <c r="AO8" s="18">
        <f t="shared" si="0"/>
        <v>93.198961396483753</v>
      </c>
      <c r="AP8" s="67"/>
      <c r="AQ8" s="67"/>
      <c r="AR8" s="67"/>
    </row>
    <row r="9" spans="1:47" s="61" customFormat="1" ht="16.8">
      <c r="A9" s="24">
        <v>2023</v>
      </c>
      <c r="B9" s="10">
        <v>15499.934999999999</v>
      </c>
      <c r="C9" s="10">
        <v>17162.471000000001</v>
      </c>
      <c r="D9" s="10">
        <v>19194.744999999999</v>
      </c>
      <c r="E9" s="10">
        <v>16057.78</v>
      </c>
      <c r="F9" s="10">
        <v>17441.223999999998</v>
      </c>
      <c r="G9" s="10">
        <v>17879.587</v>
      </c>
      <c r="H9" s="10">
        <v>16148.791999999999</v>
      </c>
      <c r="I9" s="10">
        <v>14311.088</v>
      </c>
      <c r="J9" s="10">
        <v>17295.382000000001</v>
      </c>
      <c r="K9" s="10">
        <v>19288.161</v>
      </c>
      <c r="L9" s="10">
        <v>18998.406999999999</v>
      </c>
      <c r="M9" s="10">
        <v>16937.334999999999</v>
      </c>
      <c r="N9" s="14">
        <v>206214.90700000001</v>
      </c>
      <c r="O9" s="24">
        <v>2023</v>
      </c>
      <c r="P9" s="10">
        <v>165643</v>
      </c>
      <c r="Q9" s="10">
        <v>184166</v>
      </c>
      <c r="R9" s="10">
        <v>205333</v>
      </c>
      <c r="S9" s="10">
        <v>171764</v>
      </c>
      <c r="T9" s="10">
        <v>186187</v>
      </c>
      <c r="U9" s="10">
        <v>193428</v>
      </c>
      <c r="V9" s="10">
        <v>175272</v>
      </c>
      <c r="W9" s="10">
        <v>153653</v>
      </c>
      <c r="X9" s="10">
        <v>188553</v>
      </c>
      <c r="Y9" s="10">
        <v>208878</v>
      </c>
      <c r="Z9" s="10">
        <v>203011</v>
      </c>
      <c r="AA9" s="10">
        <v>181155</v>
      </c>
      <c r="AB9" s="10">
        <v>2217043</v>
      </c>
      <c r="AC9" s="24">
        <v>2023</v>
      </c>
      <c r="AD9" s="10">
        <f t="shared" si="1"/>
        <v>93.574343618504855</v>
      </c>
      <c r="AE9" s="10">
        <f t="shared" si="0"/>
        <v>93.190225122986874</v>
      </c>
      <c r="AF9" s="10">
        <f t="shared" si="0"/>
        <v>93.481052728981709</v>
      </c>
      <c r="AG9" s="10">
        <f t="shared" si="0"/>
        <v>93.487459537504947</v>
      </c>
      <c r="AH9" s="10">
        <f t="shared" si="0"/>
        <v>93.675842029787248</v>
      </c>
      <c r="AI9" s="10">
        <f t="shared" si="0"/>
        <v>92.435360961184514</v>
      </c>
      <c r="AJ9" s="10">
        <f t="shared" si="0"/>
        <v>92.135606371810681</v>
      </c>
      <c r="AK9" s="10">
        <f t="shared" si="0"/>
        <v>93.139008024574849</v>
      </c>
      <c r="AL9" s="10">
        <f t="shared" si="0"/>
        <v>91.726899068166517</v>
      </c>
      <c r="AM9" s="10">
        <f t="shared" si="0"/>
        <v>92.341754516990775</v>
      </c>
      <c r="AN9" s="10">
        <f t="shared" si="0"/>
        <v>93.583140815029722</v>
      </c>
      <c r="AO9" s="19">
        <f t="shared" si="0"/>
        <v>93.496370511440475</v>
      </c>
      <c r="AP9" s="68"/>
      <c r="AQ9" s="68"/>
      <c r="AR9" s="68"/>
    </row>
    <row r="10" spans="1:47" s="70" customFormat="1" ht="16.8">
      <c r="A10" s="25">
        <v>2024</v>
      </c>
      <c r="B10" s="9">
        <v>18655.723000000002</v>
      </c>
      <c r="C10" s="9">
        <v>16950.54</v>
      </c>
      <c r="D10" s="9">
        <v>16304.173000000001</v>
      </c>
      <c r="E10" s="9">
        <v>16726.886999999999</v>
      </c>
      <c r="F10" s="9">
        <v>16129.137000000001</v>
      </c>
      <c r="G10" s="9">
        <v>15256.333000000001</v>
      </c>
      <c r="H10" s="9">
        <v>16378.352999999999</v>
      </c>
      <c r="I10" s="9">
        <v>15772.885</v>
      </c>
      <c r="J10" s="9">
        <v>16011.449000000001</v>
      </c>
      <c r="K10" s="9">
        <v>17705.61</v>
      </c>
      <c r="L10" s="9">
        <v>14976.896000000001</v>
      </c>
      <c r="M10" s="9">
        <v>16184.232</v>
      </c>
      <c r="N10" s="15">
        <v>197052.21800000002</v>
      </c>
      <c r="O10" s="25">
        <v>2024</v>
      </c>
      <c r="P10" s="9">
        <v>197243</v>
      </c>
      <c r="Q10" s="9">
        <v>180239</v>
      </c>
      <c r="R10" s="9">
        <v>173276</v>
      </c>
      <c r="S10" s="9">
        <v>178590</v>
      </c>
      <c r="T10" s="9">
        <v>170732</v>
      </c>
      <c r="U10" s="9">
        <v>163448</v>
      </c>
      <c r="V10" s="9">
        <v>176317</v>
      </c>
      <c r="W10" s="9">
        <v>170236</v>
      </c>
      <c r="X10" s="9">
        <v>170935</v>
      </c>
      <c r="Y10" s="9">
        <v>187205</v>
      </c>
      <c r="Z10" s="9">
        <v>157020</v>
      </c>
      <c r="AA10" s="9">
        <v>170413</v>
      </c>
      <c r="AB10" s="9">
        <v>2095654</v>
      </c>
      <c r="AC10" s="25">
        <v>2024</v>
      </c>
      <c r="AD10" s="9">
        <f t="shared" si="1"/>
        <v>94.582433850630963</v>
      </c>
      <c r="AE10" s="9">
        <f t="shared" si="0"/>
        <v>94.044796076320893</v>
      </c>
      <c r="AF10" s="9">
        <f t="shared" si="0"/>
        <v>94.093659825942439</v>
      </c>
      <c r="AG10" s="9">
        <f t="shared" si="0"/>
        <v>93.660826474046686</v>
      </c>
      <c r="AH10" s="9">
        <f t="shared" si="0"/>
        <v>94.470497622004075</v>
      </c>
      <c r="AI10" s="9">
        <f t="shared" si="0"/>
        <v>93.34059150310803</v>
      </c>
      <c r="AJ10" s="9">
        <f t="shared" si="0"/>
        <v>92.891513580653026</v>
      </c>
      <c r="AK10" s="9">
        <f t="shared" si="0"/>
        <v>92.653052233370147</v>
      </c>
      <c r="AL10" s="9">
        <f t="shared" si="0"/>
        <v>93.669810161757397</v>
      </c>
      <c r="AM10" s="9">
        <f t="shared" si="0"/>
        <v>94.5787238588713</v>
      </c>
      <c r="AN10" s="9">
        <f t="shared" si="0"/>
        <v>95.382091453318054</v>
      </c>
      <c r="AO10" s="20">
        <f t="shared" si="0"/>
        <v>94.970641911121803</v>
      </c>
      <c r="AP10" s="69"/>
      <c r="AQ10" s="69"/>
      <c r="AR10" s="69"/>
    </row>
    <row r="11" spans="1:47" s="70" customFormat="1" ht="16.8">
      <c r="A11" s="292">
        <v>2025</v>
      </c>
      <c r="B11" s="293">
        <v>17487.87</v>
      </c>
      <c r="C11" s="293">
        <v>15879.81</v>
      </c>
      <c r="D11" s="293">
        <v>16415.311000000002</v>
      </c>
      <c r="E11" s="293">
        <v>16444.242999999999</v>
      </c>
      <c r="F11" s="293">
        <v>15372.39</v>
      </c>
      <c r="G11" s="293">
        <v>15680.29</v>
      </c>
      <c r="H11" s="293">
        <v>16229.557000000001</v>
      </c>
      <c r="I11" s="293">
        <v>14762.811</v>
      </c>
      <c r="J11" s="293">
        <v>17209.687999999998</v>
      </c>
      <c r="K11" s="293">
        <v>18230.599999999999</v>
      </c>
      <c r="L11" s="293">
        <v>15340.097</v>
      </c>
      <c r="M11" s="293">
        <v>17179.847000000002</v>
      </c>
      <c r="N11" s="294">
        <v>196232.51400000002</v>
      </c>
      <c r="O11" s="292">
        <v>2025</v>
      </c>
      <c r="P11" s="293">
        <v>182983</v>
      </c>
      <c r="Q11" s="293">
        <v>166416</v>
      </c>
      <c r="R11" s="293">
        <v>172798</v>
      </c>
      <c r="S11" s="293">
        <v>174900</v>
      </c>
      <c r="T11" s="293">
        <v>162158</v>
      </c>
      <c r="U11" s="293">
        <v>167005</v>
      </c>
      <c r="V11" s="293">
        <v>174050</v>
      </c>
      <c r="W11" s="293">
        <v>157888</v>
      </c>
      <c r="X11" s="293">
        <v>183138</v>
      </c>
      <c r="Y11" s="293">
        <v>191482</v>
      </c>
      <c r="Z11" s="293">
        <v>160249</v>
      </c>
      <c r="AA11" s="293">
        <v>181317</v>
      </c>
      <c r="AB11" s="293">
        <v>2074384</v>
      </c>
      <c r="AC11" s="292">
        <v>2025</v>
      </c>
      <c r="AD11" s="293">
        <f>IF(OR(B11=""),"",((B11/P11)*1000))</f>
        <v>95.571009328735457</v>
      </c>
      <c r="AE11" s="293">
        <f t="shared" ref="AE11" si="2">IF(OR(C11=""),"",((C11/Q11)*1000))</f>
        <v>95.422375252379581</v>
      </c>
      <c r="AF11" s="293">
        <f t="shared" ref="AF11" si="3">IF(OR(D11=""),"",((D11/R11)*1000))</f>
        <v>94.997112235095329</v>
      </c>
      <c r="AG11" s="293">
        <f t="shared" ref="AG11" si="4">IF(OR(E11=""),"",((E11/S11)*1000))</f>
        <v>94.020829045168654</v>
      </c>
      <c r="AH11" s="293">
        <f t="shared" ref="AH11" si="5">IF(OR(F11=""),"",((F11/T11)*1000))</f>
        <v>94.798838170179707</v>
      </c>
      <c r="AI11" s="293">
        <f t="shared" ref="AI11" si="6">IF(OR(G11=""),"",((G11/U11)*1000))</f>
        <v>93.891140983802885</v>
      </c>
      <c r="AJ11" s="293">
        <f t="shared" ref="AJ11" si="7">IF(OR(H11=""),"",((H11/V11)*1000))</f>
        <v>93.24652111462224</v>
      </c>
      <c r="AK11" s="293">
        <f t="shared" ref="AK11" si="8">IF(OR(I11=""),"",((I11/W11)*1000))</f>
        <v>93.501792409809482</v>
      </c>
      <c r="AL11" s="293">
        <f t="shared" ref="AL11" si="9">IF(OR(J11=""),"",((J11/X11)*1000))</f>
        <v>93.971147440727748</v>
      </c>
      <c r="AM11" s="293">
        <f t="shared" ref="AM11" si="10">IF(OR(K11=""),"",((K11/Y11)*1000))</f>
        <v>95.207904659445788</v>
      </c>
      <c r="AN11" s="293">
        <f t="shared" ref="AN11" si="11">IF(OR(L11=""),"",((L11/Z11)*1000))</f>
        <v>95.726631679448857</v>
      </c>
      <c r="AO11" s="295">
        <f t="shared" ref="AO11" si="12">IF(OR(M11=""),"",((M11/AA11)*1000))</f>
        <v>94.75033780616269</v>
      </c>
      <c r="AP11" s="69"/>
      <c r="AQ11" s="69"/>
      <c r="AR11" s="69"/>
    </row>
    <row r="12" spans="1:47" s="71" customFormat="1" ht="50.4">
      <c r="A12" s="27" t="s">
        <v>100</v>
      </c>
      <c r="B12" s="12">
        <f>AVERAGE(B7:B11)</f>
        <v>17892.863999999998</v>
      </c>
      <c r="C12" s="12">
        <f t="shared" ref="C12:M12" si="13">AVERAGE(C7:C11)</f>
        <v>17267.105800000001</v>
      </c>
      <c r="D12" s="12">
        <f t="shared" si="13"/>
        <v>18867.675199999998</v>
      </c>
      <c r="E12" s="12">
        <f t="shared" si="13"/>
        <v>17292.082000000002</v>
      </c>
      <c r="F12" s="12">
        <f t="shared" si="13"/>
        <v>17144.3786</v>
      </c>
      <c r="G12" s="12">
        <f t="shared" si="13"/>
        <v>17301.894199999999</v>
      </c>
      <c r="H12" s="12">
        <f t="shared" si="13"/>
        <v>16744.175200000001</v>
      </c>
      <c r="I12" s="12">
        <f t="shared" si="13"/>
        <v>16348.342999999999</v>
      </c>
      <c r="J12" s="12">
        <f t="shared" si="13"/>
        <v>17524.617599999998</v>
      </c>
      <c r="K12" s="12">
        <f t="shared" si="13"/>
        <v>18320.570599999999</v>
      </c>
      <c r="L12" s="12">
        <f t="shared" si="13"/>
        <v>17143.465</v>
      </c>
      <c r="M12" s="12">
        <f t="shared" si="13"/>
        <v>17872.484999999997</v>
      </c>
      <c r="N12" s="17">
        <f>AVERAGE(N7:N11)</f>
        <v>209719.6562</v>
      </c>
      <c r="O12" s="27" t="s">
        <v>100</v>
      </c>
      <c r="P12" s="12">
        <f>AVERAGE(P7:P11)</f>
        <v>189425.2</v>
      </c>
      <c r="Q12" s="12">
        <f>AVERAGE(Q7:Q11)</f>
        <v>183722.6</v>
      </c>
      <c r="R12" s="12">
        <f t="shared" ref="R12" si="14">AVERAGE(R7:R11)</f>
        <v>201675.6</v>
      </c>
      <c r="S12" s="12">
        <f t="shared" ref="S12" si="15">AVERAGE(S7:S11)</f>
        <v>185442</v>
      </c>
      <c r="T12" s="12">
        <f t="shared" ref="T12" si="16">AVERAGE(T7:T11)</f>
        <v>182892.2</v>
      </c>
      <c r="U12" s="12">
        <f t="shared" ref="U12" si="17">AVERAGE(U7:U11)</f>
        <v>186339.20000000001</v>
      </c>
      <c r="V12" s="12">
        <f t="shared" ref="V12" si="18">AVERAGE(V7:V11)</f>
        <v>180948.6</v>
      </c>
      <c r="W12" s="12">
        <f t="shared" ref="W12" si="19">AVERAGE(W7:W11)</f>
        <v>177449.2</v>
      </c>
      <c r="X12" s="12">
        <f t="shared" ref="X12" si="20">AVERAGE(X7:X11)</f>
        <v>189604.6</v>
      </c>
      <c r="Y12" s="12">
        <f t="shared" ref="Y12" si="21">AVERAGE(Y7:Y11)</f>
        <v>196706.4</v>
      </c>
      <c r="Z12" s="12">
        <f t="shared" ref="Z12" si="22">AVERAGE(Z7:Z11)</f>
        <v>182171.4</v>
      </c>
      <c r="AA12" s="12">
        <f t="shared" ref="AA12" si="23">AVERAGE(AA7:AA11)</f>
        <v>190617.2</v>
      </c>
      <c r="AB12" s="12">
        <f>AVERAGE(AB7:AB11)</f>
        <v>2246994.2000000002</v>
      </c>
      <c r="AC12" s="27" t="s">
        <v>100</v>
      </c>
      <c r="AD12" s="12">
        <f>AVERAGE(AD7:AD11)</f>
        <v>94.445390711328983</v>
      </c>
      <c r="AE12" s="12">
        <f t="shared" ref="AE12" si="24">AVERAGE(AE7:AE11)</f>
        <v>94.015240998690359</v>
      </c>
      <c r="AF12" s="12">
        <f t="shared" ref="AF12" si="25">AVERAGE(AF7:AF11)</f>
        <v>93.653816397923194</v>
      </c>
      <c r="AG12" s="12">
        <f>AVERAGE(AG7:AG11)</f>
        <v>93.282172722023688</v>
      </c>
      <c r="AH12" s="12">
        <f t="shared" ref="AH12" si="26">AVERAGE(AH7:AH11)</f>
        <v>93.805593253617957</v>
      </c>
      <c r="AI12" s="12">
        <f t="shared" ref="AI12" si="27">AVERAGE(AI7:AI11)</f>
        <v>92.906638765729639</v>
      </c>
      <c r="AJ12" s="12">
        <f t="shared" ref="AJ12" si="28">AVERAGE(AJ7:AJ11)</f>
        <v>92.541512916578441</v>
      </c>
      <c r="AK12" s="12">
        <f t="shared" ref="AK12" si="29">AVERAGE(AK7:AK11)</f>
        <v>92.256385959658729</v>
      </c>
      <c r="AL12" s="12">
        <f t="shared" ref="AL12" si="30">AVERAGE(AL7:AL11)</f>
        <v>92.486178317495288</v>
      </c>
      <c r="AM12" s="12">
        <f t="shared" ref="AM12" si="31">AVERAGE(AM7:AM11)</f>
        <v>93.175104202296524</v>
      </c>
      <c r="AN12" s="12">
        <f t="shared" ref="AN12" si="32">AVERAGE(AN7:AN11)</f>
        <v>94.219674964924508</v>
      </c>
      <c r="AO12" s="22">
        <f t="shared" ref="AO12" si="33">AVERAGE(AO7:AO11)</f>
        <v>93.82769180974671</v>
      </c>
    </row>
    <row r="13" spans="1:47" s="73" customFormat="1" ht="31.5" customHeight="1">
      <c r="A13" s="26">
        <v>2026</v>
      </c>
      <c r="B13" s="11">
        <v>16750</v>
      </c>
      <c r="C13" s="11">
        <v>16598</v>
      </c>
      <c r="D13" s="11">
        <v>18295</v>
      </c>
      <c r="E13" s="11"/>
      <c r="F13" s="11"/>
      <c r="G13" s="11"/>
      <c r="H13" s="11"/>
      <c r="I13" s="11"/>
      <c r="J13" s="11"/>
      <c r="K13" s="11"/>
      <c r="L13" s="11"/>
      <c r="M13" s="11"/>
      <c r="N13" s="16">
        <f>SUM(B13:M13)</f>
        <v>51643</v>
      </c>
      <c r="O13" s="26">
        <v>2026</v>
      </c>
      <c r="P13" s="11">
        <v>171744</v>
      </c>
      <c r="Q13" s="11">
        <v>171506</v>
      </c>
      <c r="R13" s="11">
        <v>190440</v>
      </c>
      <c r="S13" s="11"/>
      <c r="T13" s="11"/>
      <c r="U13" s="11"/>
      <c r="V13" s="11"/>
      <c r="W13" s="11"/>
      <c r="X13" s="11"/>
      <c r="Y13" s="11"/>
      <c r="Z13" s="11"/>
      <c r="AA13" s="11"/>
      <c r="AB13" s="11">
        <f>SUM(P13:AA13)</f>
        <v>533690</v>
      </c>
      <c r="AC13" s="26">
        <v>2026</v>
      </c>
      <c r="AD13" s="11">
        <f>IF(OR(B13=""),"",((B13/P13)*1000))</f>
        <v>97.528880193776786</v>
      </c>
      <c r="AE13" s="11">
        <f t="shared" ref="AE13" si="34">IF(OR(C13=""),"",((C13/Q13)*1000))</f>
        <v>96.77795529019393</v>
      </c>
      <c r="AF13" s="11">
        <f t="shared" ref="AF13" si="35">IF(OR(D13=""),"",((D13/R13)*1000))</f>
        <v>96.067002730518794</v>
      </c>
      <c r="AG13" s="11" t="str">
        <f t="shared" ref="AG13" si="36">IF(OR(E13=""),"",((E13/S13)*1000))</f>
        <v/>
      </c>
      <c r="AH13" s="11" t="str">
        <f t="shared" ref="AH13" si="37">IF(OR(F13=""),"",((F13/T13)*1000))</f>
        <v/>
      </c>
      <c r="AI13" s="11" t="str">
        <f t="shared" ref="AI13" si="38">IF(OR(G13=""),"",((G13/U13)*1000))</f>
        <v/>
      </c>
      <c r="AJ13" s="11" t="str">
        <f t="shared" ref="AJ13" si="39">IF(OR(H13=""),"",((H13/V13)*1000))</f>
        <v/>
      </c>
      <c r="AK13" s="11" t="str">
        <f t="shared" ref="AK13" si="40">IF(OR(I13=""),"",((I13/W13)*1000))</f>
        <v/>
      </c>
      <c r="AL13" s="11" t="str">
        <f t="shared" ref="AL13" si="41">IF(OR(J13=""),"",((J13/X13)*1000))</f>
        <v/>
      </c>
      <c r="AM13" s="11" t="str">
        <f t="shared" ref="AM13" si="42">IF(OR(K13=""),"",((K13/Y13)*1000))</f>
        <v/>
      </c>
      <c r="AN13" s="11" t="str">
        <f t="shared" ref="AN13" si="43">IF(OR(L13=""),"",((L13/Z13)*1000))</f>
        <v/>
      </c>
      <c r="AO13" s="21" t="str">
        <f t="shared" ref="AO13" si="44">IF(OR(M13=""),"",((M13/AA13)*1000))</f>
        <v/>
      </c>
      <c r="AP13" s="72"/>
      <c r="AQ13" s="72"/>
      <c r="AR13" s="72"/>
    </row>
    <row r="14" spans="1:47" s="61" customFormat="1" ht="16.8">
      <c r="A14" s="33" t="s">
        <v>98</v>
      </c>
      <c r="B14" s="32">
        <f>IF(OR(B13=""),"",((B13-B11)/B11))</f>
        <v>-4.2193245947047812E-2</v>
      </c>
      <c r="C14" s="32">
        <f t="shared" ref="C14:M14" si="45">IF(OR(C13=""),"",((C13-C11)/C11))</f>
        <v>4.5226611653414024E-2</v>
      </c>
      <c r="D14" s="32">
        <f t="shared" si="45"/>
        <v>0.11450827827751776</v>
      </c>
      <c r="E14" s="32" t="str">
        <f t="shared" si="45"/>
        <v/>
      </c>
      <c r="F14" s="32" t="str">
        <f t="shared" si="45"/>
        <v/>
      </c>
      <c r="G14" s="32" t="str">
        <f t="shared" si="45"/>
        <v/>
      </c>
      <c r="H14" s="32" t="str">
        <f t="shared" si="45"/>
        <v/>
      </c>
      <c r="I14" s="32" t="str">
        <f t="shared" si="45"/>
        <v/>
      </c>
      <c r="J14" s="32" t="str">
        <f t="shared" si="45"/>
        <v/>
      </c>
      <c r="K14" s="32" t="str">
        <f t="shared" si="45"/>
        <v/>
      </c>
      <c r="L14" s="32" t="str">
        <f t="shared" si="45"/>
        <v/>
      </c>
      <c r="M14" s="32" t="str">
        <f t="shared" si="45"/>
        <v/>
      </c>
      <c r="N14" s="34"/>
      <c r="O14" s="33" t="s">
        <v>98</v>
      </c>
      <c r="P14" s="32">
        <f>IF(OR(P13=""),"",((P13-P11)/P11))</f>
        <v>-6.1421006322991752E-2</v>
      </c>
      <c r="Q14" s="32">
        <f t="shared" ref="Q14" si="46">IF(OR(Q13=""),"",((Q13-Q11)/Q11))</f>
        <v>3.0586001346024419E-2</v>
      </c>
      <c r="R14" s="32">
        <f t="shared" ref="R14" si="47">IF(OR(R13=""),"",((R13-R11)/R11))</f>
        <v>0.10209608907510503</v>
      </c>
      <c r="S14" s="32" t="str">
        <f t="shared" ref="S14" si="48">IF(OR(S13=""),"",((S13-S11)/S11))</f>
        <v/>
      </c>
      <c r="T14" s="32" t="str">
        <f t="shared" ref="T14" si="49">IF(OR(T13=""),"",((T13-T11)/T11))</f>
        <v/>
      </c>
      <c r="U14" s="32" t="str">
        <f t="shared" ref="U14" si="50">IF(OR(U13=""),"",((U13-U11)/U11))</f>
        <v/>
      </c>
      <c r="V14" s="32" t="str">
        <f t="shared" ref="V14" si="51">IF(OR(V13=""),"",((V13-V11)/V11))</f>
        <v/>
      </c>
      <c r="W14" s="32" t="str">
        <f t="shared" ref="W14" si="52">IF(OR(W13=""),"",((W13-W11)/W11))</f>
        <v/>
      </c>
      <c r="X14" s="32" t="str">
        <f t="shared" ref="X14" si="53">IF(OR(X13=""),"",((X13-X11)/X11))</f>
        <v/>
      </c>
      <c r="Y14" s="32" t="str">
        <f t="shared" ref="Y14" si="54">IF(OR(Y13=""),"",((Y13-Y11)/Y11))</f>
        <v/>
      </c>
      <c r="Z14" s="32" t="str">
        <f t="shared" ref="Z14" si="55">IF(OR(Z13=""),"",((Z13-Z11)/Z11))</f>
        <v/>
      </c>
      <c r="AA14" s="32" t="str">
        <f t="shared" ref="AA14" si="56">IF(OR(AA13=""),"",((AA13-AA11)/AA11))</f>
        <v/>
      </c>
      <c r="AB14" s="35"/>
      <c r="AC14" s="33" t="s">
        <v>98</v>
      </c>
      <c r="AD14" s="32">
        <f>IF(OR(AD13=""),"",((AD13-AD11)/AD11))</f>
        <v>2.0486033147424899E-2</v>
      </c>
      <c r="AE14" s="32">
        <f t="shared" ref="AE14" si="57">IF(OR(AE13=""),"",((AE13-AE11)/AE11))</f>
        <v>1.4206102439066504E-2</v>
      </c>
      <c r="AF14" s="32">
        <f t="shared" ref="AF14" si="58">IF(OR(AF13=""),"",((AF13-AF11)/AF11))</f>
        <v>1.1262347562478948E-2</v>
      </c>
      <c r="AG14" s="32" t="str">
        <f>IF(OR(AG13=""),"",((AG13-AG11)/AG11))</f>
        <v/>
      </c>
      <c r="AH14" s="32" t="str">
        <f t="shared" ref="AH14" si="59">IF(OR(AH13=""),"",((AH13-AH11)/AH11))</f>
        <v/>
      </c>
      <c r="AI14" s="32" t="str">
        <f t="shared" ref="AI14" si="60">IF(OR(AI13=""),"",((AI13-AI11)/AI11))</f>
        <v/>
      </c>
      <c r="AJ14" s="32" t="str">
        <f t="shared" ref="AJ14" si="61">IF(OR(AJ13=""),"",((AJ13-AJ11)/AJ11))</f>
        <v/>
      </c>
      <c r="AK14" s="32" t="str">
        <f t="shared" ref="AK14" si="62">IF(OR(AK13=""),"",((AK13-AK11)/AK11))</f>
        <v/>
      </c>
      <c r="AL14" s="32" t="str">
        <f t="shared" ref="AL14" si="63">IF(OR(AL13=""),"",((AL13-AL11)/AL11))</f>
        <v/>
      </c>
      <c r="AM14" s="32" t="str">
        <f t="shared" ref="AM14" si="64">IF(OR(AM13=""),"",((AM13-AM11)/AM11))</f>
        <v/>
      </c>
      <c r="AN14" s="32" t="str">
        <f t="shared" ref="AN14" si="65">IF(OR(AN13=""),"",((AN13-AN11)/AN11))</f>
        <v/>
      </c>
      <c r="AO14" s="85" t="str">
        <f t="shared" ref="AO14" si="66">IF(OR(AO13=""),"",((AO13-AO11)/AO11))</f>
        <v/>
      </c>
    </row>
    <row r="15" spans="1:47" s="64" customFormat="1" ht="16.8">
      <c r="A15" s="33" t="s">
        <v>99</v>
      </c>
      <c r="B15" s="32">
        <f>IF(OR(B13=""),"",((B13-B12)/B12))</f>
        <v>-6.3872614244427153E-2</v>
      </c>
      <c r="C15" s="32">
        <f>IF(OR(C13=""),"",((C13-C12)/C12))</f>
        <v>-3.8750315643516886E-2</v>
      </c>
      <c r="D15" s="32">
        <f t="shared" ref="D15:M15" si="67">IF(OR(D13=""),"",((D13-D12)/D12))</f>
        <v>-3.0352186685935631E-2</v>
      </c>
      <c r="E15" s="32" t="str">
        <f t="shared" si="67"/>
        <v/>
      </c>
      <c r="F15" s="32" t="str">
        <f t="shared" si="67"/>
        <v/>
      </c>
      <c r="G15" s="32" t="str">
        <f t="shared" si="67"/>
        <v/>
      </c>
      <c r="H15" s="32" t="str">
        <f t="shared" si="67"/>
        <v/>
      </c>
      <c r="I15" s="32" t="str">
        <f t="shared" si="67"/>
        <v/>
      </c>
      <c r="J15" s="32" t="str">
        <f>IF(OR(J13=""),"",((J13-J12)/J12))</f>
        <v/>
      </c>
      <c r="K15" s="32" t="str">
        <f t="shared" si="67"/>
        <v/>
      </c>
      <c r="L15" s="32" t="str">
        <f t="shared" si="67"/>
        <v/>
      </c>
      <c r="M15" s="32" t="str">
        <f t="shared" si="67"/>
        <v/>
      </c>
      <c r="N15" s="34"/>
      <c r="O15" s="33" t="s">
        <v>99</v>
      </c>
      <c r="P15" s="32">
        <f>IF(OR(P13=""),"",((P13-P12)/P12))</f>
        <v>-9.3341329453525773E-2</v>
      </c>
      <c r="Q15" s="32">
        <f t="shared" ref="Q15:AA15" si="68">IF(OR(Q13=""),"",((Q13-Q12)/Q12))</f>
        <v>-6.649481337625314E-2</v>
      </c>
      <c r="R15" s="32">
        <f t="shared" si="68"/>
        <v>-5.5711251137966149E-2</v>
      </c>
      <c r="S15" s="32" t="str">
        <f t="shared" si="68"/>
        <v/>
      </c>
      <c r="T15" s="32" t="str">
        <f t="shared" si="68"/>
        <v/>
      </c>
      <c r="U15" s="32" t="str">
        <f t="shared" si="68"/>
        <v/>
      </c>
      <c r="V15" s="32" t="str">
        <f t="shared" si="68"/>
        <v/>
      </c>
      <c r="W15" s="32" t="str">
        <f t="shared" si="68"/>
        <v/>
      </c>
      <c r="X15" s="32" t="str">
        <f t="shared" si="68"/>
        <v/>
      </c>
      <c r="Y15" s="32" t="str">
        <f t="shared" si="68"/>
        <v/>
      </c>
      <c r="Z15" s="32" t="str">
        <f t="shared" si="68"/>
        <v/>
      </c>
      <c r="AA15" s="32" t="str">
        <f t="shared" si="68"/>
        <v/>
      </c>
      <c r="AB15" s="35"/>
      <c r="AC15" s="33" t="s">
        <v>99</v>
      </c>
      <c r="AD15" s="32">
        <f>IF(OR(AD13=""),"",((AD13-AD12)/AD12))</f>
        <v>3.2648385053246749E-2</v>
      </c>
      <c r="AE15" s="32">
        <f t="shared" ref="AE15:AO15" si="69">IF(OR(AE13=""),"",((AE13-AE12)/AE12))</f>
        <v>2.9385813003894288E-2</v>
      </c>
      <c r="AF15" s="32">
        <f t="shared" si="69"/>
        <v>2.576709017753508E-2</v>
      </c>
      <c r="AG15" s="32" t="str">
        <f t="shared" si="69"/>
        <v/>
      </c>
      <c r="AH15" s="32" t="str">
        <f t="shared" si="69"/>
        <v/>
      </c>
      <c r="AI15" s="32" t="str">
        <f t="shared" si="69"/>
        <v/>
      </c>
      <c r="AJ15" s="32" t="str">
        <f t="shared" si="69"/>
        <v/>
      </c>
      <c r="AK15" s="32" t="str">
        <f t="shared" si="69"/>
        <v/>
      </c>
      <c r="AL15" s="32" t="str">
        <f t="shared" si="69"/>
        <v/>
      </c>
      <c r="AM15" s="32" t="str">
        <f t="shared" si="69"/>
        <v/>
      </c>
      <c r="AN15" s="32" t="str">
        <f t="shared" si="69"/>
        <v/>
      </c>
      <c r="AO15" s="85" t="str">
        <f t="shared" si="69"/>
        <v/>
      </c>
      <c r="AP15" s="62"/>
      <c r="AQ15" s="63"/>
      <c r="AR15" s="63"/>
      <c r="AS15" s="63"/>
      <c r="AT15" s="63"/>
      <c r="AU15" s="63"/>
    </row>
    <row r="16" spans="1:47" s="61" customFormat="1">
      <c r="A16" s="74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4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4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67"/>
      <c r="AQ16" s="67"/>
      <c r="AR16" s="67"/>
    </row>
    <row r="17" spans="1:47" s="61" customFormat="1" ht="38.4">
      <c r="A17" s="5" t="s">
        <v>108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7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7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67"/>
      <c r="AQ17" s="67"/>
      <c r="AR17" s="67"/>
    </row>
    <row r="18" spans="1:47" s="61" customFormat="1" ht="21.6">
      <c r="A18" s="7" t="s">
        <v>145</v>
      </c>
      <c r="B18" s="78"/>
      <c r="C18" s="78"/>
      <c r="D18" s="78"/>
      <c r="E18" s="78"/>
      <c r="F18" s="78"/>
      <c r="G18" s="78"/>
      <c r="H18" s="79"/>
      <c r="I18" s="79"/>
      <c r="J18" s="78"/>
      <c r="K18" s="78"/>
      <c r="L18" s="78"/>
      <c r="M18" s="78"/>
      <c r="N18" s="80"/>
      <c r="O18" s="7" t="s">
        <v>146</v>
      </c>
      <c r="P18" s="78"/>
      <c r="Q18" s="78"/>
      <c r="R18" s="78"/>
      <c r="S18" s="78"/>
      <c r="T18" s="78"/>
      <c r="U18" s="78"/>
      <c r="V18" s="79"/>
      <c r="W18" s="78"/>
      <c r="X18" s="78"/>
      <c r="Y18" s="78"/>
      <c r="Z18" s="78"/>
      <c r="AA18" s="78"/>
      <c r="AB18" s="80"/>
      <c r="AC18" s="7" t="s">
        <v>147</v>
      </c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</row>
    <row r="19" spans="1:47" s="61" customFormat="1" ht="28.5" customHeight="1">
      <c r="A19" s="28" t="s">
        <v>64</v>
      </c>
      <c r="B19" s="29" t="s">
        <v>65</v>
      </c>
      <c r="C19" s="29" t="s">
        <v>66</v>
      </c>
      <c r="D19" s="29" t="s">
        <v>67</v>
      </c>
      <c r="E19" s="29" t="s">
        <v>68</v>
      </c>
      <c r="F19" s="29" t="s">
        <v>69</v>
      </c>
      <c r="G19" s="29" t="s">
        <v>70</v>
      </c>
      <c r="H19" s="29" t="s">
        <v>71</v>
      </c>
      <c r="I19" s="29" t="s">
        <v>72</v>
      </c>
      <c r="J19" s="29" t="s">
        <v>73</v>
      </c>
      <c r="K19" s="29" t="s">
        <v>74</v>
      </c>
      <c r="L19" s="29" t="s">
        <v>75</v>
      </c>
      <c r="M19" s="29" t="s">
        <v>76</v>
      </c>
      <c r="N19" s="30" t="s">
        <v>109</v>
      </c>
      <c r="O19" s="28" t="s">
        <v>64</v>
      </c>
      <c r="P19" s="29" t="s">
        <v>65</v>
      </c>
      <c r="Q19" s="29" t="s">
        <v>66</v>
      </c>
      <c r="R19" s="29" t="s">
        <v>67</v>
      </c>
      <c r="S19" s="29" t="s">
        <v>68</v>
      </c>
      <c r="T19" s="29" t="s">
        <v>69</v>
      </c>
      <c r="U19" s="29" t="s">
        <v>70</v>
      </c>
      <c r="V19" s="29" t="s">
        <v>71</v>
      </c>
      <c r="W19" s="29" t="s">
        <v>72</v>
      </c>
      <c r="X19" s="29" t="s">
        <v>73</v>
      </c>
      <c r="Y19" s="29" t="s">
        <v>74</v>
      </c>
      <c r="Z19" s="29" t="s">
        <v>75</v>
      </c>
      <c r="AA19" s="29" t="s">
        <v>76</v>
      </c>
      <c r="AB19" s="29" t="s">
        <v>77</v>
      </c>
      <c r="AC19" s="28" t="s">
        <v>64</v>
      </c>
      <c r="AD19" s="29" t="s">
        <v>65</v>
      </c>
      <c r="AE19" s="29" t="s">
        <v>66</v>
      </c>
      <c r="AF19" s="29" t="s">
        <v>67</v>
      </c>
      <c r="AG19" s="29" t="s">
        <v>68</v>
      </c>
      <c r="AH19" s="29" t="s">
        <v>69</v>
      </c>
      <c r="AI19" s="29" t="s">
        <v>70</v>
      </c>
      <c r="AJ19" s="29" t="s">
        <v>71</v>
      </c>
      <c r="AK19" s="29" t="s">
        <v>72</v>
      </c>
      <c r="AL19" s="29" t="s">
        <v>73</v>
      </c>
      <c r="AM19" s="29" t="s">
        <v>74</v>
      </c>
      <c r="AN19" s="29" t="s">
        <v>75</v>
      </c>
      <c r="AO19" s="31" t="s">
        <v>76</v>
      </c>
      <c r="AP19" s="67"/>
      <c r="AQ19" s="67"/>
      <c r="AR19" s="67"/>
    </row>
    <row r="20" spans="1:47" s="61" customFormat="1" ht="16.8">
      <c r="A20" s="23">
        <v>2020</v>
      </c>
      <c r="B20" s="8">
        <v>19624.383999999998</v>
      </c>
      <c r="C20" s="8">
        <v>17152.625</v>
      </c>
      <c r="D20" s="8">
        <v>18710.687999999998</v>
      </c>
      <c r="E20" s="8">
        <v>17271.141</v>
      </c>
      <c r="F20" s="8">
        <v>16183.431</v>
      </c>
      <c r="G20" s="8">
        <v>18702.782999999999</v>
      </c>
      <c r="H20" s="8">
        <v>18174.377</v>
      </c>
      <c r="I20" s="8">
        <v>17462.554</v>
      </c>
      <c r="J20" s="8">
        <v>18327.384999999998</v>
      </c>
      <c r="K20" s="8">
        <v>19183.257000000001</v>
      </c>
      <c r="L20" s="8">
        <v>17551.897000000001</v>
      </c>
      <c r="M20" s="8">
        <v>18982.692999999999</v>
      </c>
      <c r="N20" s="13">
        <v>217327.21500000003</v>
      </c>
      <c r="O20" s="23">
        <v>2020</v>
      </c>
      <c r="P20" s="8">
        <v>212692</v>
      </c>
      <c r="Q20" s="8">
        <v>187797</v>
      </c>
      <c r="R20" s="8">
        <v>204877.99999999997</v>
      </c>
      <c r="S20" s="8">
        <v>186891</v>
      </c>
      <c r="T20" s="8">
        <v>174188.99999999997</v>
      </c>
      <c r="U20" s="8">
        <v>204312.99999999997</v>
      </c>
      <c r="V20" s="8">
        <v>200186</v>
      </c>
      <c r="W20" s="8">
        <v>194691</v>
      </c>
      <c r="X20" s="8">
        <v>204519</v>
      </c>
      <c r="Y20" s="8">
        <v>208780</v>
      </c>
      <c r="Z20" s="8">
        <v>192059</v>
      </c>
      <c r="AA20" s="8">
        <v>206248.00000000003</v>
      </c>
      <c r="AB20" s="8">
        <v>2377243</v>
      </c>
      <c r="AC20" s="23">
        <v>2020</v>
      </c>
      <c r="AD20" s="8">
        <f>IF(OR(B20=""),"",((B20/P20)*1000))</f>
        <v>92.2666766968198</v>
      </c>
      <c r="AE20" s="8">
        <f t="shared" ref="AE20:AE24" si="70">IF(OR(C20=""),"",((C20/Q20)*1000))</f>
        <v>91.335990457781534</v>
      </c>
      <c r="AF20" s="8">
        <f t="shared" ref="AF20:AF24" si="71">IF(OR(D20=""),"",((D20/R20)*1000))</f>
        <v>91.325998887142603</v>
      </c>
      <c r="AG20" s="8">
        <f t="shared" ref="AG20:AG24" si="72">IF(OR(E20=""),"",((E20/S20)*1000))</f>
        <v>92.412909128850501</v>
      </c>
      <c r="AH20" s="8">
        <f t="shared" ref="AH20:AH24" si="73">IF(OR(F20=""),"",((F20/T20)*1000))</f>
        <v>92.907307579697942</v>
      </c>
      <c r="AI20" s="8">
        <f t="shared" ref="AI20:AI24" si="74">IF(OR(G20=""),"",((G20/U20)*1000))</f>
        <v>91.53985796302733</v>
      </c>
      <c r="AJ20" s="8">
        <f t="shared" ref="AJ20:AJ24" si="75">IF(OR(H20=""),"",((H20/V20)*1000))</f>
        <v>90.787452669017824</v>
      </c>
      <c r="AK20" s="8">
        <f t="shared" ref="AK20:AK24" si="76">IF(OR(I20=""),"",((I20/W20)*1000))</f>
        <v>89.69368897380977</v>
      </c>
      <c r="AL20" s="8">
        <f t="shared" ref="AL20:AL24" si="77">IF(OR(J20=""),"",((J20/X20)*1000))</f>
        <v>89.612138725497374</v>
      </c>
      <c r="AM20" s="8">
        <f t="shared" ref="AM20:AM24" si="78">IF(OR(K20=""),"",((K20/Y20)*1000))</f>
        <v>91.882637225787917</v>
      </c>
      <c r="AN20" s="8">
        <f t="shared" ref="AN20:AN24" si="79">IF(OR(L20=""),"",((L20/Z20)*1000))</f>
        <v>91.388047422927329</v>
      </c>
      <c r="AO20" s="18">
        <f t="shared" ref="AO20:AO24" si="80">IF(OR(M20=""),"",((M20/AA20)*1000))</f>
        <v>92.038191885497056</v>
      </c>
      <c r="AP20" s="67"/>
      <c r="AQ20" s="67"/>
      <c r="AR20" s="67"/>
    </row>
    <row r="21" spans="1:47" s="61" customFormat="1" ht="16.8">
      <c r="A21" s="24">
        <v>2021</v>
      </c>
      <c r="B21" s="10">
        <v>18442.001</v>
      </c>
      <c r="C21" s="10">
        <v>18041.655999999999</v>
      </c>
      <c r="D21" s="10">
        <v>20900.213</v>
      </c>
      <c r="E21" s="10">
        <v>18547.226999999999</v>
      </c>
      <c r="F21" s="10">
        <v>16699.618999999999</v>
      </c>
      <c r="G21" s="10">
        <v>17772.25</v>
      </c>
      <c r="H21" s="10">
        <v>17107.504000000001</v>
      </c>
      <c r="I21" s="10">
        <v>17696.555</v>
      </c>
      <c r="J21" s="10">
        <v>17560.557000000001</v>
      </c>
      <c r="K21" s="10">
        <v>17336.685000000001</v>
      </c>
      <c r="L21" s="10">
        <v>17281.946</v>
      </c>
      <c r="M21" s="10">
        <v>18744.687000000002</v>
      </c>
      <c r="N21" s="14">
        <v>216130.9</v>
      </c>
      <c r="O21" s="24">
        <v>2021</v>
      </c>
      <c r="P21" s="10">
        <v>198081</v>
      </c>
      <c r="Q21" s="10">
        <v>195332</v>
      </c>
      <c r="R21" s="10">
        <v>228669</v>
      </c>
      <c r="S21" s="10">
        <v>203459</v>
      </c>
      <c r="T21" s="10">
        <v>183000</v>
      </c>
      <c r="U21" s="10">
        <v>195724</v>
      </c>
      <c r="V21" s="10">
        <v>187401</v>
      </c>
      <c r="W21" s="10">
        <v>197449</v>
      </c>
      <c r="X21" s="10">
        <v>196348</v>
      </c>
      <c r="Y21" s="10">
        <v>193510</v>
      </c>
      <c r="Z21" s="10">
        <v>190746</v>
      </c>
      <c r="AA21" s="10">
        <v>206564</v>
      </c>
      <c r="AB21" s="10">
        <v>2376283</v>
      </c>
      <c r="AC21" s="24">
        <v>2021</v>
      </c>
      <c r="AD21" s="10">
        <f t="shared" ref="AD21:AD24" si="81">IF(OR(B21=""),"",((B21/P21)*1000))</f>
        <v>93.103331465410605</v>
      </c>
      <c r="AE21" s="10">
        <f t="shared" si="70"/>
        <v>92.364057092539881</v>
      </c>
      <c r="AF21" s="10">
        <f t="shared" si="71"/>
        <v>91.399415749401967</v>
      </c>
      <c r="AG21" s="10">
        <f t="shared" si="72"/>
        <v>91.159530912862053</v>
      </c>
      <c r="AH21" s="10">
        <f t="shared" si="73"/>
        <v>91.254748633879785</v>
      </c>
      <c r="AI21" s="10">
        <f t="shared" si="74"/>
        <v>90.802609797469898</v>
      </c>
      <c r="AJ21" s="10">
        <f t="shared" si="75"/>
        <v>91.288221514292886</v>
      </c>
      <c r="AK21" s="10">
        <f t="shared" si="76"/>
        <v>89.62595404382904</v>
      </c>
      <c r="AL21" s="10">
        <f t="shared" si="77"/>
        <v>89.435884246338134</v>
      </c>
      <c r="AM21" s="10">
        <f t="shared" si="78"/>
        <v>89.590641310526593</v>
      </c>
      <c r="AN21" s="10">
        <f t="shared" si="79"/>
        <v>90.601878938483637</v>
      </c>
      <c r="AO21" s="19">
        <f t="shared" si="80"/>
        <v>90.745178249840251</v>
      </c>
      <c r="AP21" s="67"/>
      <c r="AQ21" s="67"/>
      <c r="AR21" s="67"/>
    </row>
    <row r="22" spans="1:47" s="61" customFormat="1" ht="16.8">
      <c r="A22" s="23">
        <v>2022</v>
      </c>
      <c r="B22" s="8">
        <v>17742.373</v>
      </c>
      <c r="C22" s="8">
        <v>16855.205999999998</v>
      </c>
      <c r="D22" s="8">
        <v>19806.309000000001</v>
      </c>
      <c r="E22" s="8">
        <v>17099.352999999999</v>
      </c>
      <c r="F22" s="8">
        <v>18282.922999999999</v>
      </c>
      <c r="G22" s="8">
        <v>18069.063999999998</v>
      </c>
      <c r="H22" s="8">
        <v>16333.356</v>
      </c>
      <c r="I22" s="8">
        <v>17631.569</v>
      </c>
      <c r="J22" s="8">
        <v>17794.807000000001</v>
      </c>
      <c r="K22" s="8">
        <v>17458.63</v>
      </c>
      <c r="L22" s="8">
        <v>17397.794999999998</v>
      </c>
      <c r="M22" s="8">
        <v>18649.310000000001</v>
      </c>
      <c r="N22" s="13">
        <v>213120.69500000001</v>
      </c>
      <c r="O22" s="23">
        <v>2022</v>
      </c>
      <c r="P22" s="8">
        <v>193073</v>
      </c>
      <c r="Q22" s="8">
        <v>183525</v>
      </c>
      <c r="R22" s="8">
        <v>216707</v>
      </c>
      <c r="S22" s="8">
        <v>188629</v>
      </c>
      <c r="T22" s="8">
        <v>201239</v>
      </c>
      <c r="U22" s="8">
        <v>200690</v>
      </c>
      <c r="V22" s="8">
        <v>182588</v>
      </c>
      <c r="W22" s="8">
        <v>198408</v>
      </c>
      <c r="X22" s="8">
        <v>198412</v>
      </c>
      <c r="Y22" s="8">
        <v>192815</v>
      </c>
      <c r="Z22" s="8">
        <v>189308</v>
      </c>
      <c r="AA22" s="8">
        <v>203366</v>
      </c>
      <c r="AB22" s="8">
        <v>2348760</v>
      </c>
      <c r="AC22" s="23">
        <v>2022</v>
      </c>
      <c r="AD22" s="8">
        <f t="shared" si="81"/>
        <v>91.894635707737478</v>
      </c>
      <c r="AE22" s="8">
        <f t="shared" si="70"/>
        <v>91.841471189211262</v>
      </c>
      <c r="AF22" s="8">
        <f t="shared" si="71"/>
        <v>91.396719995200897</v>
      </c>
      <c r="AG22" s="8">
        <f t="shared" si="72"/>
        <v>90.650711184388399</v>
      </c>
      <c r="AH22" s="8">
        <f t="shared" si="73"/>
        <v>90.851788172272762</v>
      </c>
      <c r="AI22" s="8">
        <f t="shared" si="74"/>
        <v>90.034700284020118</v>
      </c>
      <c r="AJ22" s="8">
        <f t="shared" si="75"/>
        <v>89.454706771529345</v>
      </c>
      <c r="AK22" s="8">
        <f t="shared" si="76"/>
        <v>88.86521208822225</v>
      </c>
      <c r="AL22" s="8">
        <f t="shared" si="77"/>
        <v>89.686142975223277</v>
      </c>
      <c r="AM22" s="8">
        <f t="shared" si="78"/>
        <v>90.546015610818671</v>
      </c>
      <c r="AN22" s="8">
        <f t="shared" si="79"/>
        <v>91.902059078327369</v>
      </c>
      <c r="AO22" s="18">
        <f t="shared" si="80"/>
        <v>91.703185389888191</v>
      </c>
      <c r="AP22" s="67"/>
      <c r="AQ22" s="67"/>
      <c r="AR22" s="67"/>
    </row>
    <row r="23" spans="1:47" s="61" customFormat="1" ht="16.8">
      <c r="A23" s="24">
        <v>2023</v>
      </c>
      <c r="B23" s="10">
        <v>14804.241</v>
      </c>
      <c r="C23" s="10">
        <v>16513.793000000001</v>
      </c>
      <c r="D23" s="10">
        <v>18423.888999999999</v>
      </c>
      <c r="E23" s="10">
        <v>15437.912</v>
      </c>
      <c r="F23" s="10">
        <v>16741.722000000002</v>
      </c>
      <c r="G23" s="10">
        <v>17203.423999999999</v>
      </c>
      <c r="H23" s="10">
        <v>15507.221</v>
      </c>
      <c r="I23" s="10">
        <v>13575.598</v>
      </c>
      <c r="J23" s="10">
        <v>16596.973000000002</v>
      </c>
      <c r="K23" s="10">
        <v>18582.203000000001</v>
      </c>
      <c r="L23" s="10">
        <v>18337.491999999998</v>
      </c>
      <c r="M23" s="10">
        <v>16271.88</v>
      </c>
      <c r="N23" s="14">
        <v>197996.34800000003</v>
      </c>
      <c r="O23" s="24">
        <v>2023</v>
      </c>
      <c r="P23" s="10">
        <v>161372</v>
      </c>
      <c r="Q23" s="10">
        <v>180135</v>
      </c>
      <c r="R23" s="10">
        <v>200571</v>
      </c>
      <c r="S23" s="10">
        <v>167920</v>
      </c>
      <c r="T23" s="10">
        <v>181856</v>
      </c>
      <c r="U23" s="10">
        <v>189246</v>
      </c>
      <c r="V23" s="10">
        <v>171310</v>
      </c>
      <c r="W23" s="10">
        <v>149175</v>
      </c>
      <c r="X23" s="10">
        <v>184343</v>
      </c>
      <c r="Y23" s="10">
        <v>204650</v>
      </c>
      <c r="Z23" s="10">
        <v>199011</v>
      </c>
      <c r="AA23" s="10">
        <v>177154</v>
      </c>
      <c r="AB23" s="10">
        <v>2166743</v>
      </c>
      <c r="AC23" s="24">
        <v>2023</v>
      </c>
      <c r="AD23" s="10">
        <f t="shared" si="81"/>
        <v>91.739837146469029</v>
      </c>
      <c r="AE23" s="10">
        <f t="shared" si="70"/>
        <v>91.674538540539046</v>
      </c>
      <c r="AF23" s="10">
        <f t="shared" si="71"/>
        <v>91.85719271479924</v>
      </c>
      <c r="AG23" s="10">
        <f t="shared" si="72"/>
        <v>91.936112434492628</v>
      </c>
      <c r="AH23" s="10">
        <f t="shared" si="73"/>
        <v>92.06032245292981</v>
      </c>
      <c r="AI23" s="10">
        <f t="shared" si="74"/>
        <v>90.905086501167787</v>
      </c>
      <c r="AJ23" s="10">
        <f t="shared" si="75"/>
        <v>90.521399801529384</v>
      </c>
      <c r="AK23" s="10">
        <f t="shared" si="76"/>
        <v>91.004511479805601</v>
      </c>
      <c r="AL23" s="10">
        <f t="shared" si="77"/>
        <v>90.033106762936498</v>
      </c>
      <c r="AM23" s="10">
        <f t="shared" si="78"/>
        <v>90.799916931346203</v>
      </c>
      <c r="AN23" s="10">
        <f t="shared" si="79"/>
        <v>92.143107667415364</v>
      </c>
      <c r="AO23" s="19">
        <f t="shared" si="80"/>
        <v>91.851609334251549</v>
      </c>
      <c r="AP23" s="68"/>
      <c r="AQ23" s="68"/>
      <c r="AR23" s="68"/>
    </row>
    <row r="24" spans="1:47" s="70" customFormat="1" ht="16.8">
      <c r="A24" s="25">
        <v>2024</v>
      </c>
      <c r="B24" s="9">
        <v>17915.32</v>
      </c>
      <c r="C24" s="9">
        <v>16327.166999999999</v>
      </c>
      <c r="D24" s="9">
        <v>15610.96</v>
      </c>
      <c r="E24" s="9">
        <v>15990.591</v>
      </c>
      <c r="F24" s="9">
        <v>15327.181</v>
      </c>
      <c r="G24" s="9">
        <v>14574.531000000001</v>
      </c>
      <c r="H24" s="9">
        <v>15620.978999999999</v>
      </c>
      <c r="I24" s="9">
        <v>15082.169</v>
      </c>
      <c r="J24" s="9">
        <v>15306.275</v>
      </c>
      <c r="K24" s="9">
        <v>16786.484</v>
      </c>
      <c r="L24" s="9">
        <v>14277.014999999999</v>
      </c>
      <c r="M24" s="9">
        <v>15397.06</v>
      </c>
      <c r="N24" s="15">
        <v>188215.73199999996</v>
      </c>
      <c r="O24" s="25">
        <v>2024</v>
      </c>
      <c r="P24" s="9">
        <v>192801</v>
      </c>
      <c r="Q24" s="9">
        <v>176457</v>
      </c>
      <c r="R24" s="9">
        <v>169058</v>
      </c>
      <c r="S24" s="9">
        <v>174133</v>
      </c>
      <c r="T24" s="9">
        <v>165858</v>
      </c>
      <c r="U24" s="9">
        <v>159321</v>
      </c>
      <c r="V24" s="9">
        <v>171734</v>
      </c>
      <c r="W24" s="9">
        <v>166065</v>
      </c>
      <c r="X24" s="9">
        <v>166699</v>
      </c>
      <c r="Y24" s="9">
        <v>181652</v>
      </c>
      <c r="Z24" s="9">
        <v>152864</v>
      </c>
      <c r="AA24" s="9">
        <v>165701</v>
      </c>
      <c r="AB24" s="9">
        <v>2042343</v>
      </c>
      <c r="AC24" s="25">
        <v>2024</v>
      </c>
      <c r="AD24" s="9">
        <f t="shared" si="81"/>
        <v>92.921302275403121</v>
      </c>
      <c r="AE24" s="9">
        <f t="shared" si="70"/>
        <v>92.527737635797948</v>
      </c>
      <c r="AF24" s="9">
        <f t="shared" si="71"/>
        <v>92.340853434915829</v>
      </c>
      <c r="AG24" s="9">
        <f t="shared" si="72"/>
        <v>91.829756565383931</v>
      </c>
      <c r="AH24" s="9">
        <f t="shared" si="73"/>
        <v>92.411466435143325</v>
      </c>
      <c r="AI24" s="9">
        <f t="shared" si="74"/>
        <v>91.479032895851773</v>
      </c>
      <c r="AJ24" s="9">
        <f t="shared" si="75"/>
        <v>90.960316536038277</v>
      </c>
      <c r="AK24" s="9">
        <f t="shared" si="76"/>
        <v>90.820877367295935</v>
      </c>
      <c r="AL24" s="9">
        <f t="shared" si="77"/>
        <v>91.819836951631387</v>
      </c>
      <c r="AM24" s="9">
        <f t="shared" si="78"/>
        <v>92.41012485411666</v>
      </c>
      <c r="AN24" s="9">
        <f t="shared" si="79"/>
        <v>93.396842945363204</v>
      </c>
      <c r="AO24" s="20">
        <f t="shared" si="80"/>
        <v>92.920742783688681</v>
      </c>
      <c r="AP24" s="69"/>
      <c r="AQ24" s="69"/>
      <c r="AR24" s="69"/>
    </row>
    <row r="25" spans="1:47" s="70" customFormat="1" ht="16.8">
      <c r="A25" s="292">
        <v>2025</v>
      </c>
      <c r="B25" s="293">
        <v>16678.094000000001</v>
      </c>
      <c r="C25" s="293">
        <v>15165.316999999999</v>
      </c>
      <c r="D25" s="293">
        <v>15616.526</v>
      </c>
      <c r="E25" s="293">
        <v>15713.290999999999</v>
      </c>
      <c r="F25" s="293">
        <v>14624.794</v>
      </c>
      <c r="G25" s="293">
        <v>14934.394</v>
      </c>
      <c r="H25" s="293">
        <v>15407.914000000001</v>
      </c>
      <c r="I25" s="293">
        <v>14033.596</v>
      </c>
      <c r="J25" s="293">
        <v>16409.496999999999</v>
      </c>
      <c r="K25" s="293">
        <v>17372.596000000001</v>
      </c>
      <c r="L25" s="293">
        <v>14608.089</v>
      </c>
      <c r="M25" s="293">
        <v>16343.054</v>
      </c>
      <c r="N25" s="294">
        <v>186907.16200000001</v>
      </c>
      <c r="O25" s="292">
        <v>2025</v>
      </c>
      <c r="P25" s="293">
        <v>178080</v>
      </c>
      <c r="Q25" s="293">
        <v>162071</v>
      </c>
      <c r="R25" s="293">
        <v>167935</v>
      </c>
      <c r="S25" s="293">
        <v>170420</v>
      </c>
      <c r="T25" s="293">
        <v>157620</v>
      </c>
      <c r="U25" s="293">
        <v>162455</v>
      </c>
      <c r="V25" s="293">
        <v>169083</v>
      </c>
      <c r="W25" s="293">
        <v>153494</v>
      </c>
      <c r="X25" s="293">
        <v>178352</v>
      </c>
      <c r="Y25" s="293">
        <v>186368</v>
      </c>
      <c r="Z25" s="293">
        <v>155906</v>
      </c>
      <c r="AA25" s="293">
        <v>176363</v>
      </c>
      <c r="AB25" s="293">
        <v>2018147</v>
      </c>
      <c r="AC25" s="292">
        <v>2025</v>
      </c>
      <c r="AD25" s="9">
        <f t="shared" ref="AD25" si="82">IF(OR(B25=""),"",((B25/P25)*1000))</f>
        <v>93.655065139263257</v>
      </c>
      <c r="AE25" s="9">
        <f t="shared" ref="AE25" si="83">IF(OR(C25=""),"",((C25/Q25)*1000))</f>
        <v>93.572057925230297</v>
      </c>
      <c r="AF25" s="9">
        <f t="shared" ref="AF25" si="84">IF(OR(D25=""),"",((D25/R25)*1000))</f>
        <v>92.991490755351776</v>
      </c>
      <c r="AG25" s="9">
        <f t="shared" ref="AG25" si="85">IF(OR(E25=""),"",((E25/S25)*1000))</f>
        <v>92.203327074287046</v>
      </c>
      <c r="AH25" s="9">
        <f t="shared" ref="AH25" si="86">IF(OR(F25=""),"",((F25/T25)*1000))</f>
        <v>92.785141479507672</v>
      </c>
      <c r="AI25" s="9">
        <f t="shared" ref="AI25" si="87">IF(OR(G25=""),"",((G25/U25)*1000))</f>
        <v>91.929420454895208</v>
      </c>
      <c r="AJ25" s="9">
        <f t="shared" ref="AJ25" si="88">IF(OR(H25=""),"",((H25/V25)*1000))</f>
        <v>91.126334403813516</v>
      </c>
      <c r="AK25" s="9">
        <f t="shared" ref="AK25" si="89">IF(OR(I25=""),"",((I25/W25)*1000))</f>
        <v>91.427651895188092</v>
      </c>
      <c r="AL25" s="9">
        <f t="shared" ref="AL25" si="90">IF(OR(J25=""),"",((J25/X25)*1000))</f>
        <v>92.00624046828743</v>
      </c>
      <c r="AM25" s="9">
        <f t="shared" ref="AM25" si="91">IF(OR(K25=""),"",((K25/Y25)*1000))</f>
        <v>93.216625171703299</v>
      </c>
      <c r="AN25" s="9">
        <f t="shared" ref="AN25" si="92">IF(OR(L25=""),"",((L25/Z25)*1000))</f>
        <v>93.698055238412891</v>
      </c>
      <c r="AO25" s="20">
        <f t="shared" ref="AO25" si="93">IF(OR(M25=""),"",((M25/AA25)*1000))</f>
        <v>92.667135396880298</v>
      </c>
      <c r="AP25" s="69"/>
      <c r="AQ25" s="69"/>
      <c r="AR25" s="69"/>
    </row>
    <row r="26" spans="1:47" s="71" customFormat="1" ht="50.4">
      <c r="A26" s="27" t="s">
        <v>100</v>
      </c>
      <c r="B26" s="12">
        <f>AVERAGE(B21:B25)</f>
        <v>17116.4058</v>
      </c>
      <c r="C26" s="12">
        <f t="shared" ref="C26" si="94">AVERAGE(C21:C25)</f>
        <v>16580.627799999998</v>
      </c>
      <c r="D26" s="12">
        <f t="shared" ref="D26" si="95">AVERAGE(D21:D25)</f>
        <v>18071.579399999995</v>
      </c>
      <c r="E26" s="12">
        <f t="shared" ref="E26" si="96">AVERAGE(E21:E25)</f>
        <v>16557.674800000001</v>
      </c>
      <c r="F26" s="12">
        <f t="shared" ref="F26" si="97">AVERAGE(F21:F25)</f>
        <v>16335.247800000001</v>
      </c>
      <c r="G26" s="12">
        <f t="shared" ref="G26" si="98">AVERAGE(G21:G25)</f>
        <v>16510.732599999999</v>
      </c>
      <c r="H26" s="12">
        <f t="shared" ref="H26" si="99">AVERAGE(H21:H25)</f>
        <v>15995.3948</v>
      </c>
      <c r="I26" s="12">
        <f t="shared" ref="I26" si="100">AVERAGE(I21:I25)</f>
        <v>15603.897399999998</v>
      </c>
      <c r="J26" s="12">
        <f t="shared" ref="J26" si="101">AVERAGE(J21:J25)</f>
        <v>16733.621800000001</v>
      </c>
      <c r="K26" s="12">
        <f t="shared" ref="K26" si="102">AVERAGE(K21:K25)</f>
        <v>17507.319600000003</v>
      </c>
      <c r="L26" s="12">
        <f t="shared" ref="L26" si="103">AVERAGE(L21:L25)</f>
        <v>16380.4674</v>
      </c>
      <c r="M26" s="12">
        <f t="shared" ref="M26" si="104">AVERAGE(M21:M25)</f>
        <v>17081.198200000003</v>
      </c>
      <c r="N26" s="17">
        <f>AVERAGE(N21:N25)</f>
        <v>200474.16739999998</v>
      </c>
      <c r="O26" s="27" t="s">
        <v>100</v>
      </c>
      <c r="P26" s="12">
        <f>AVERAGE(P21:P25)</f>
        <v>184681.4</v>
      </c>
      <c r="Q26" s="12">
        <f t="shared" ref="Q26" si="105">AVERAGE(Q21:Q25)</f>
        <v>179504</v>
      </c>
      <c r="R26" s="12">
        <f t="shared" ref="R26" si="106">AVERAGE(R21:R25)</f>
        <v>196588</v>
      </c>
      <c r="S26" s="12">
        <f t="shared" ref="S26" si="107">AVERAGE(S21:S25)</f>
        <v>180912.2</v>
      </c>
      <c r="T26" s="12">
        <f t="shared" ref="T26" si="108">AVERAGE(T21:T25)</f>
        <v>177914.6</v>
      </c>
      <c r="U26" s="12">
        <f t="shared" ref="U26" si="109">AVERAGE(U21:U25)</f>
        <v>181487.2</v>
      </c>
      <c r="V26" s="12">
        <f t="shared" ref="V26" si="110">AVERAGE(V21:V25)</f>
        <v>176423.2</v>
      </c>
      <c r="W26" s="12">
        <f t="shared" ref="W26" si="111">AVERAGE(W21:W25)</f>
        <v>172918.2</v>
      </c>
      <c r="X26" s="12">
        <f t="shared" ref="X26" si="112">AVERAGE(X21:X25)</f>
        <v>184830.8</v>
      </c>
      <c r="Y26" s="12">
        <f t="shared" ref="Y26" si="113">AVERAGE(Y21:Y25)</f>
        <v>191799</v>
      </c>
      <c r="Z26" s="12">
        <f t="shared" ref="Z26" si="114">AVERAGE(Z21:Z25)</f>
        <v>177567</v>
      </c>
      <c r="AA26" s="12">
        <f t="shared" ref="AA26" si="115">AVERAGE(AA21:AA25)</f>
        <v>185829.6</v>
      </c>
      <c r="AB26" s="12">
        <f>AVERAGE(AB21:AB25)</f>
        <v>2190455.2000000002</v>
      </c>
      <c r="AC26" s="27" t="s">
        <v>100</v>
      </c>
      <c r="AD26" s="12">
        <f>AVERAGE(AD21:AD25)</f>
        <v>92.662834346856698</v>
      </c>
      <c r="AE26" s="12">
        <f t="shared" ref="AE26" si="116">AVERAGE(AE21:AE25)</f>
        <v>92.395972476663687</v>
      </c>
      <c r="AF26" s="12">
        <f t="shared" ref="AF26" si="117">AVERAGE(AF21:AF25)</f>
        <v>91.99713452993393</v>
      </c>
      <c r="AG26" s="12">
        <f>AVERAGE(AG21:AG25)</f>
        <v>91.555887634282811</v>
      </c>
      <c r="AH26" s="12">
        <f t="shared" ref="AH26" si="118">AVERAGE(AH21:AH25)</f>
        <v>91.872693434746665</v>
      </c>
      <c r="AI26" s="12">
        <f t="shared" ref="AI26" si="119">AVERAGE(AI21:AI25)</f>
        <v>91.03016998668096</v>
      </c>
      <c r="AJ26" s="12">
        <f t="shared" ref="AJ26" si="120">AVERAGE(AJ21:AJ25)</f>
        <v>90.67019580544067</v>
      </c>
      <c r="AK26" s="12">
        <f t="shared" ref="AK26" si="121">AVERAGE(AK21:AK25)</f>
        <v>90.348841374868172</v>
      </c>
      <c r="AL26" s="12">
        <f t="shared" ref="AL26" si="122">AVERAGE(AL21:AL25)</f>
        <v>90.596242280883345</v>
      </c>
      <c r="AM26" s="12">
        <f t="shared" ref="AM26" si="123">AVERAGE(AM21:AM25)</f>
        <v>91.312664775702288</v>
      </c>
      <c r="AN26" s="12">
        <f t="shared" ref="AN26" si="124">AVERAGE(AN21:AN25)</f>
        <v>92.34838877360049</v>
      </c>
      <c r="AO26" s="22">
        <f t="shared" ref="AO26" si="125">AVERAGE(AO21:AO25)</f>
        <v>91.977570230909777</v>
      </c>
    </row>
    <row r="27" spans="1:47" s="73" customFormat="1" ht="31.5" customHeight="1">
      <c r="A27" s="26">
        <v>2026</v>
      </c>
      <c r="B27" s="11">
        <v>15936</v>
      </c>
      <c r="C27" s="11">
        <v>15811</v>
      </c>
      <c r="D27" s="11">
        <v>17452</v>
      </c>
      <c r="E27" s="11"/>
      <c r="F27" s="11"/>
      <c r="G27" s="11"/>
      <c r="H27" s="11"/>
      <c r="I27" s="11"/>
      <c r="J27" s="11"/>
      <c r="K27" s="11"/>
      <c r="L27" s="11"/>
      <c r="M27" s="11"/>
      <c r="N27" s="16">
        <f>SUM(B27:M27)</f>
        <v>49199</v>
      </c>
      <c r="O27" s="26">
        <v>2026</v>
      </c>
      <c r="P27" s="11">
        <v>166913</v>
      </c>
      <c r="Q27" s="11">
        <v>166791</v>
      </c>
      <c r="R27" s="11">
        <v>185414</v>
      </c>
      <c r="S27" s="11"/>
      <c r="T27" s="11"/>
      <c r="U27" s="11"/>
      <c r="V27" s="11"/>
      <c r="W27" s="11"/>
      <c r="X27" s="11"/>
      <c r="Y27" s="11"/>
      <c r="Z27" s="11"/>
      <c r="AA27" s="11"/>
      <c r="AB27" s="11">
        <f>SUM(P27:AA27)</f>
        <v>519118</v>
      </c>
      <c r="AC27" s="26">
        <v>2026</v>
      </c>
      <c r="AD27" s="11">
        <f t="shared" ref="AD27" si="126">IF(OR(B27=""),"",((B27/P27)*1000))</f>
        <v>95.474888115365488</v>
      </c>
      <c r="AE27" s="11">
        <f t="shared" ref="AE27" si="127">IF(OR(C27=""),"",((C27/Q27)*1000))</f>
        <v>94.79528271909156</v>
      </c>
      <c r="AF27" s="11">
        <f t="shared" ref="AF27" si="128">IF(OR(D27=""),"",((D27/R27)*1000))</f>
        <v>94.124499768086551</v>
      </c>
      <c r="AG27" s="11" t="str">
        <f t="shared" ref="AG27" si="129">IF(OR(E27=""),"",((E27/S27)*1000))</f>
        <v/>
      </c>
      <c r="AH27" s="11" t="str">
        <f t="shared" ref="AH27" si="130">IF(OR(F27=""),"",((F27/T27)*1000))</f>
        <v/>
      </c>
      <c r="AI27" s="11" t="str">
        <f t="shared" ref="AI27" si="131">IF(OR(G27=""),"",((G27/U27)*1000))</f>
        <v/>
      </c>
      <c r="AJ27" s="11" t="str">
        <f t="shared" ref="AJ27" si="132">IF(OR(H27=""),"",((H27/V27)*1000))</f>
        <v/>
      </c>
      <c r="AK27" s="11" t="str">
        <f t="shared" ref="AK27" si="133">IF(OR(I27=""),"",((I27/W27)*1000))</f>
        <v/>
      </c>
      <c r="AL27" s="11" t="str">
        <f t="shared" ref="AL27" si="134">IF(OR(J27=""),"",((J27/X27)*1000))</f>
        <v/>
      </c>
      <c r="AM27" s="11" t="str">
        <f t="shared" ref="AM27" si="135">IF(OR(K27=""),"",((K27/Y27)*1000))</f>
        <v/>
      </c>
      <c r="AN27" s="11" t="str">
        <f t="shared" ref="AN27" si="136">IF(OR(L27=""),"",((L27/Z27)*1000))</f>
        <v/>
      </c>
      <c r="AO27" s="21" t="str">
        <f t="shared" ref="AO27" si="137">IF(OR(M27=""),"",((M27/AA27)*1000))</f>
        <v/>
      </c>
      <c r="AP27" s="72"/>
      <c r="AQ27" s="72"/>
      <c r="AR27" s="72"/>
    </row>
    <row r="28" spans="1:47" ht="33.75" customHeight="1">
      <c r="A28" s="33" t="s">
        <v>98</v>
      </c>
      <c r="B28" s="32">
        <f>IF(OR(B27=""),"",((B27-B25)/B25))</f>
        <v>-4.4495132357450493E-2</v>
      </c>
      <c r="C28" s="32">
        <f t="shared" ref="C28:M28" si="138">IF(OR(C27=""),"",((C27-C25)/C25))</f>
        <v>4.2576294316828391E-2</v>
      </c>
      <c r="D28" s="32">
        <f t="shared" si="138"/>
        <v>0.11753407896224809</v>
      </c>
      <c r="E28" s="32" t="str">
        <f t="shared" si="138"/>
        <v/>
      </c>
      <c r="F28" s="32" t="str">
        <f t="shared" si="138"/>
        <v/>
      </c>
      <c r="G28" s="32" t="str">
        <f t="shared" si="138"/>
        <v/>
      </c>
      <c r="H28" s="32" t="str">
        <f t="shared" si="138"/>
        <v/>
      </c>
      <c r="I28" s="32" t="str">
        <f t="shared" si="138"/>
        <v/>
      </c>
      <c r="J28" s="32" t="str">
        <f t="shared" si="138"/>
        <v/>
      </c>
      <c r="K28" s="32" t="str">
        <f t="shared" si="138"/>
        <v/>
      </c>
      <c r="L28" s="32" t="str">
        <f t="shared" si="138"/>
        <v/>
      </c>
      <c r="M28" s="32" t="str">
        <f t="shared" si="138"/>
        <v/>
      </c>
      <c r="N28" s="34"/>
      <c r="O28" s="33" t="s">
        <v>98</v>
      </c>
      <c r="P28" s="32">
        <f>IF(OR(P27=""),"",((P27-P25)/P25))</f>
        <v>-6.270777178796047E-2</v>
      </c>
      <c r="Q28" s="32">
        <f t="shared" ref="Q28:AA28" si="139">IF(OR(Q27=""),"",((Q27-Q25)/Q25))</f>
        <v>2.9123038668237993E-2</v>
      </c>
      <c r="R28" s="32">
        <f t="shared" si="139"/>
        <v>0.10408193646351267</v>
      </c>
      <c r="S28" s="32" t="str">
        <f t="shared" si="139"/>
        <v/>
      </c>
      <c r="T28" s="32" t="str">
        <f t="shared" si="139"/>
        <v/>
      </c>
      <c r="U28" s="32" t="str">
        <f t="shared" si="139"/>
        <v/>
      </c>
      <c r="V28" s="32" t="str">
        <f t="shared" si="139"/>
        <v/>
      </c>
      <c r="W28" s="32" t="str">
        <f t="shared" si="139"/>
        <v/>
      </c>
      <c r="X28" s="32" t="str">
        <f t="shared" si="139"/>
        <v/>
      </c>
      <c r="Y28" s="32" t="str">
        <f t="shared" si="139"/>
        <v/>
      </c>
      <c r="Z28" s="32" t="str">
        <f t="shared" si="139"/>
        <v/>
      </c>
      <c r="AA28" s="32" t="str">
        <f t="shared" si="139"/>
        <v/>
      </c>
      <c r="AB28" s="35"/>
      <c r="AC28" s="33" t="s">
        <v>98</v>
      </c>
      <c r="AD28" s="32">
        <f>IF(OR(AD27=""),"",((AD27-AD25)/AD25))</f>
        <v>1.9431121780719377E-2</v>
      </c>
      <c r="AE28" s="32">
        <f t="shared" ref="AE28:AN28" si="140">IF(OR(AE27=""),"",((AE27-AE25)/AE25))</f>
        <v>1.3072543459915067E-2</v>
      </c>
      <c r="AF28" s="32">
        <f t="shared" si="140"/>
        <v>1.2184007413275804E-2</v>
      </c>
      <c r="AG28" s="32" t="str">
        <f t="shared" si="140"/>
        <v/>
      </c>
      <c r="AH28" s="32" t="str">
        <f t="shared" si="140"/>
        <v/>
      </c>
      <c r="AI28" s="32" t="str">
        <f t="shared" si="140"/>
        <v/>
      </c>
      <c r="AJ28" s="32" t="str">
        <f t="shared" si="140"/>
        <v/>
      </c>
      <c r="AK28" s="32" t="str">
        <f t="shared" si="140"/>
        <v/>
      </c>
      <c r="AL28" s="32" t="str">
        <f t="shared" si="140"/>
        <v/>
      </c>
      <c r="AM28" s="32" t="str">
        <f t="shared" si="140"/>
        <v/>
      </c>
      <c r="AN28" s="32" t="str">
        <f t="shared" si="140"/>
        <v/>
      </c>
      <c r="AO28" s="85" t="str">
        <f>IF(OR(AO27=""),"",((AO27-AO25)/AO25))</f>
        <v/>
      </c>
    </row>
    <row r="29" spans="1:47" s="64" customFormat="1" ht="33.75" customHeight="1">
      <c r="A29" s="33" t="s">
        <v>99</v>
      </c>
      <c r="B29" s="32">
        <f t="shared" ref="B29:M29" si="141">IF(OR(B27=""),"",((B27-B26)/B26))</f>
        <v>-6.8963415204844017E-2</v>
      </c>
      <c r="C29" s="32">
        <f t="shared" si="141"/>
        <v>-4.6417289458725954E-2</v>
      </c>
      <c r="D29" s="32">
        <f t="shared" si="141"/>
        <v>-3.4284739938114941E-2</v>
      </c>
      <c r="E29" s="32" t="str">
        <f t="shared" si="141"/>
        <v/>
      </c>
      <c r="F29" s="32" t="str">
        <f t="shared" si="141"/>
        <v/>
      </c>
      <c r="G29" s="32" t="str">
        <f t="shared" si="141"/>
        <v/>
      </c>
      <c r="H29" s="32" t="str">
        <f t="shared" si="141"/>
        <v/>
      </c>
      <c r="I29" s="32" t="str">
        <f t="shared" si="141"/>
        <v/>
      </c>
      <c r="J29" s="32" t="str">
        <f t="shared" si="141"/>
        <v/>
      </c>
      <c r="K29" s="32" t="str">
        <f t="shared" si="141"/>
        <v/>
      </c>
      <c r="L29" s="32" t="str">
        <f t="shared" si="141"/>
        <v/>
      </c>
      <c r="M29" s="32" t="str">
        <f t="shared" si="141"/>
        <v/>
      </c>
      <c r="N29" s="34"/>
      <c r="O29" s="33" t="s">
        <v>99</v>
      </c>
      <c r="P29" s="32">
        <f t="shared" ref="P29:AA29" si="142">IF(OR(P27=""),"",((P27-P26)/P26))</f>
        <v>-9.621109651540434E-2</v>
      </c>
      <c r="Q29" s="32">
        <f t="shared" si="142"/>
        <v>-7.082293430787058E-2</v>
      </c>
      <c r="R29" s="32">
        <f t="shared" si="142"/>
        <v>-5.6839685026552997E-2</v>
      </c>
      <c r="S29" s="32" t="str">
        <f t="shared" si="142"/>
        <v/>
      </c>
      <c r="T29" s="32" t="str">
        <f t="shared" si="142"/>
        <v/>
      </c>
      <c r="U29" s="32" t="str">
        <f t="shared" si="142"/>
        <v/>
      </c>
      <c r="V29" s="32" t="str">
        <f t="shared" si="142"/>
        <v/>
      </c>
      <c r="W29" s="32" t="str">
        <f t="shared" si="142"/>
        <v/>
      </c>
      <c r="X29" s="32" t="str">
        <f t="shared" si="142"/>
        <v/>
      </c>
      <c r="Y29" s="32" t="str">
        <f t="shared" si="142"/>
        <v/>
      </c>
      <c r="Z29" s="32" t="str">
        <f t="shared" si="142"/>
        <v/>
      </c>
      <c r="AA29" s="32" t="str">
        <f t="shared" si="142"/>
        <v/>
      </c>
      <c r="AB29" s="35"/>
      <c r="AC29" s="33" t="s">
        <v>99</v>
      </c>
      <c r="AD29" s="32">
        <f t="shared" ref="AD29:AO29" si="143">IF(OR(AD27=""),"",((AD27-AD26)/AD26))</f>
        <v>3.0347159012886163E-2</v>
      </c>
      <c r="AE29" s="32">
        <f t="shared" si="143"/>
        <v>2.5967692942826737E-2</v>
      </c>
      <c r="AF29" s="32">
        <f t="shared" si="143"/>
        <v>2.3124255434938797E-2</v>
      </c>
      <c r="AG29" s="32" t="str">
        <f t="shared" si="143"/>
        <v/>
      </c>
      <c r="AH29" s="32" t="str">
        <f t="shared" si="143"/>
        <v/>
      </c>
      <c r="AI29" s="32" t="str">
        <f t="shared" si="143"/>
        <v/>
      </c>
      <c r="AJ29" s="32" t="str">
        <f t="shared" si="143"/>
        <v/>
      </c>
      <c r="AK29" s="32" t="str">
        <f t="shared" si="143"/>
        <v/>
      </c>
      <c r="AL29" s="32" t="str">
        <f t="shared" si="143"/>
        <v/>
      </c>
      <c r="AM29" s="32" t="str">
        <f t="shared" si="143"/>
        <v/>
      </c>
      <c r="AN29" s="32" t="str">
        <f t="shared" si="143"/>
        <v/>
      </c>
      <c r="AO29" s="85" t="str">
        <f t="shared" si="143"/>
        <v/>
      </c>
      <c r="AP29" s="62"/>
      <c r="AQ29" s="63"/>
      <c r="AR29" s="63"/>
      <c r="AS29" s="63"/>
      <c r="AT29" s="63"/>
      <c r="AU29" s="63"/>
    </row>
    <row r="30" spans="1:47" s="61" customFormat="1">
      <c r="AB30" s="81"/>
    </row>
    <row r="32" spans="1:47" ht="22.2">
      <c r="A32" s="53" t="s">
        <v>110</v>
      </c>
      <c r="B32" s="54"/>
      <c r="C32" s="54"/>
      <c r="D32" s="55" t="s">
        <v>111</v>
      </c>
      <c r="E32" s="56"/>
      <c r="F32" s="56"/>
    </row>
    <row r="34" spans="1:5" ht="22.2">
      <c r="A34" s="53" t="s">
        <v>112</v>
      </c>
      <c r="B34" s="54"/>
      <c r="D34" s="55" t="s">
        <v>113</v>
      </c>
      <c r="E34" s="55"/>
    </row>
    <row r="35" spans="1:5" ht="21">
      <c r="D35" s="55"/>
      <c r="E35" s="55"/>
    </row>
    <row r="36" spans="1:5" ht="21">
      <c r="D36" s="55"/>
      <c r="E36" s="55"/>
    </row>
  </sheetData>
  <sheetProtection sheet="1" formatCells="0" formatColumns="0"/>
  <mergeCells count="3">
    <mergeCell ref="AE1:AF1"/>
    <mergeCell ref="O1:P1"/>
    <mergeCell ref="R1:W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38EC-3D41-4485-B719-14761F030B7F}">
  <sheetPr>
    <tabColor theme="0"/>
  </sheetPr>
  <dimension ref="A1:AQ17"/>
  <sheetViews>
    <sheetView showGridLines="0" topLeftCell="I1" zoomScale="70" zoomScaleNormal="70" workbookViewId="0">
      <selection activeCell="S6" sqref="S6"/>
    </sheetView>
  </sheetViews>
  <sheetFormatPr baseColWidth="10" defaultColWidth="11.33203125" defaultRowHeight="14.4"/>
  <cols>
    <col min="1" max="1" width="23" style="87" customWidth="1"/>
    <col min="2" max="13" width="11.33203125" style="93"/>
    <col min="14" max="14" width="14.88671875" style="93" customWidth="1"/>
    <col min="15" max="15" width="18.44140625" style="87" customWidth="1"/>
    <col min="16" max="28" width="11.33203125" style="93"/>
    <col min="29" max="29" width="20" style="87" customWidth="1"/>
    <col min="30" max="41" width="11.33203125" style="269"/>
    <col min="42" max="16384" width="11.33203125" style="87"/>
  </cols>
  <sheetData>
    <row r="1" spans="1:43" ht="32.25" customHeight="1">
      <c r="A1" s="86" t="s">
        <v>123</v>
      </c>
      <c r="B1" s="186"/>
      <c r="C1" s="186"/>
      <c r="D1" s="186"/>
      <c r="E1" s="186"/>
      <c r="F1" s="186"/>
      <c r="G1" s="187"/>
      <c r="H1" s="87"/>
      <c r="I1" s="87"/>
      <c r="J1" s="87"/>
      <c r="K1" s="87"/>
      <c r="L1" s="87"/>
      <c r="M1" s="87"/>
      <c r="N1" s="123" t="s">
        <v>117</v>
      </c>
      <c r="O1" s="509">
        <v>46149</v>
      </c>
      <c r="P1" s="510"/>
      <c r="Q1" s="567" t="s">
        <v>106</v>
      </c>
      <c r="R1" s="567"/>
      <c r="S1" s="567"/>
      <c r="T1" s="567"/>
      <c r="U1" s="567"/>
      <c r="V1" s="567"/>
      <c r="W1" s="265"/>
      <c r="X1" s="266"/>
      <c r="Y1" s="266"/>
      <c r="Z1" s="266"/>
      <c r="AA1" s="266"/>
      <c r="AB1" s="267"/>
      <c r="AC1" s="568"/>
      <c r="AD1" s="569"/>
      <c r="AE1" s="266"/>
      <c r="AF1" s="266"/>
      <c r="AG1" s="266"/>
      <c r="AH1" s="266"/>
      <c r="AI1" s="266"/>
      <c r="AJ1" s="266"/>
      <c r="AK1" s="266"/>
      <c r="AL1" s="266"/>
      <c r="AM1" s="266"/>
      <c r="AN1" s="268"/>
      <c r="AO1" s="268"/>
    </row>
    <row r="3" spans="1:43" ht="38.4">
      <c r="A3" s="86" t="s">
        <v>125</v>
      </c>
      <c r="N3" s="98"/>
      <c r="AB3" s="98"/>
    </row>
    <row r="4" spans="1:43" ht="21.6">
      <c r="A4" s="97" t="s">
        <v>124</v>
      </c>
      <c r="O4" s="97" t="s">
        <v>126</v>
      </c>
      <c r="AC4" s="97" t="s">
        <v>127</v>
      </c>
    </row>
    <row r="5" spans="1:43" ht="33.6">
      <c r="A5" s="99" t="s">
        <v>64</v>
      </c>
      <c r="B5" s="100" t="s">
        <v>65</v>
      </c>
      <c r="C5" s="100" t="s">
        <v>66</v>
      </c>
      <c r="D5" s="100" t="s">
        <v>67</v>
      </c>
      <c r="E5" s="100" t="s">
        <v>68</v>
      </c>
      <c r="F5" s="100" t="s">
        <v>69</v>
      </c>
      <c r="G5" s="100" t="s">
        <v>70</v>
      </c>
      <c r="H5" s="100" t="s">
        <v>71</v>
      </c>
      <c r="I5" s="100" t="s">
        <v>72</v>
      </c>
      <c r="J5" s="100" t="s">
        <v>73</v>
      </c>
      <c r="K5" s="100" t="s">
        <v>74</v>
      </c>
      <c r="L5" s="100" t="s">
        <v>75</v>
      </c>
      <c r="M5" s="100" t="s">
        <v>76</v>
      </c>
      <c r="N5" s="204" t="s">
        <v>122</v>
      </c>
      <c r="O5" s="99" t="s">
        <v>64</v>
      </c>
      <c r="P5" s="100" t="s">
        <v>65</v>
      </c>
      <c r="Q5" s="100" t="s">
        <v>66</v>
      </c>
      <c r="R5" s="100" t="s">
        <v>67</v>
      </c>
      <c r="S5" s="100" t="s">
        <v>68</v>
      </c>
      <c r="T5" s="100" t="s">
        <v>69</v>
      </c>
      <c r="U5" s="100" t="s">
        <v>70</v>
      </c>
      <c r="V5" s="100" t="s">
        <v>71</v>
      </c>
      <c r="W5" s="100" t="s">
        <v>72</v>
      </c>
      <c r="X5" s="100" t="s">
        <v>73</v>
      </c>
      <c r="Y5" s="100" t="s">
        <v>74</v>
      </c>
      <c r="Z5" s="100" t="s">
        <v>75</v>
      </c>
      <c r="AA5" s="100" t="s">
        <v>76</v>
      </c>
      <c r="AB5" s="100" t="s">
        <v>122</v>
      </c>
      <c r="AC5" s="99" t="s">
        <v>64</v>
      </c>
      <c r="AD5" s="100" t="s">
        <v>65</v>
      </c>
      <c r="AE5" s="100" t="s">
        <v>66</v>
      </c>
      <c r="AF5" s="100" t="s">
        <v>67</v>
      </c>
      <c r="AG5" s="100" t="s">
        <v>68</v>
      </c>
      <c r="AH5" s="100" t="s">
        <v>69</v>
      </c>
      <c r="AI5" s="100" t="s">
        <v>70</v>
      </c>
      <c r="AJ5" s="100" t="s">
        <v>71</v>
      </c>
      <c r="AK5" s="100" t="s">
        <v>72</v>
      </c>
      <c r="AL5" s="100" t="s">
        <v>73</v>
      </c>
      <c r="AM5" s="100" t="s">
        <v>74</v>
      </c>
      <c r="AN5" s="100" t="s">
        <v>75</v>
      </c>
      <c r="AO5" s="205" t="s">
        <v>76</v>
      </c>
    </row>
    <row r="6" spans="1:43" ht="16.8">
      <c r="A6" s="254">
        <v>2020</v>
      </c>
      <c r="B6" s="116">
        <v>284.03899999999999</v>
      </c>
      <c r="C6" s="116">
        <v>302.89999999999998</v>
      </c>
      <c r="D6" s="116">
        <v>515.99699999999996</v>
      </c>
      <c r="E6" s="116">
        <v>570.85699999999997</v>
      </c>
      <c r="F6" s="116">
        <v>448.512</v>
      </c>
      <c r="G6" s="116">
        <v>508.875</v>
      </c>
      <c r="H6" s="116">
        <v>483.63600000000002</v>
      </c>
      <c r="I6" s="116">
        <v>349.30099999999999</v>
      </c>
      <c r="J6" s="116">
        <v>328.2</v>
      </c>
      <c r="K6" s="116">
        <v>267.86700000000002</v>
      </c>
      <c r="L6" s="116">
        <v>289.03199999999998</v>
      </c>
      <c r="M6" s="116">
        <v>360.00700000000001</v>
      </c>
      <c r="N6" s="255">
        <v>4709.222999999999</v>
      </c>
      <c r="O6" s="254">
        <v>2020</v>
      </c>
      <c r="P6" s="116">
        <v>15120</v>
      </c>
      <c r="Q6" s="116">
        <v>15541</v>
      </c>
      <c r="R6" s="116">
        <v>26333</v>
      </c>
      <c r="S6" s="116">
        <v>29766</v>
      </c>
      <c r="T6" s="116">
        <v>23568</v>
      </c>
      <c r="U6" s="116">
        <v>25944</v>
      </c>
      <c r="V6" s="116">
        <v>24452</v>
      </c>
      <c r="W6" s="116">
        <v>17875</v>
      </c>
      <c r="X6" s="116">
        <v>16544</v>
      </c>
      <c r="Y6" s="116">
        <v>13439</v>
      </c>
      <c r="Z6" s="116">
        <v>14484</v>
      </c>
      <c r="AA6" s="116">
        <v>19095</v>
      </c>
      <c r="AB6" s="116">
        <v>242161</v>
      </c>
      <c r="AC6" s="254">
        <v>2020</v>
      </c>
      <c r="AD6" s="116">
        <f>IF(OR(B6=""),"",((B6/P6)*1000))</f>
        <v>18.785648148148148</v>
      </c>
      <c r="AE6" s="116">
        <f t="shared" ref="AE6:AO11" si="0">IF(OR(C6=""),"",((C6/Q6)*1000))</f>
        <v>19.490380284408982</v>
      </c>
      <c r="AF6" s="116">
        <f t="shared" si="0"/>
        <v>19.595070823681311</v>
      </c>
      <c r="AG6" s="116">
        <f t="shared" si="0"/>
        <v>19.178156285695088</v>
      </c>
      <c r="AH6" s="116">
        <f t="shared" si="0"/>
        <v>19.030549898167006</v>
      </c>
      <c r="AI6" s="116">
        <f t="shared" si="0"/>
        <v>19.61436170212766</v>
      </c>
      <c r="AJ6" s="116">
        <f t="shared" si="0"/>
        <v>19.778995583183381</v>
      </c>
      <c r="AK6" s="116">
        <f t="shared" si="0"/>
        <v>19.541314685314685</v>
      </c>
      <c r="AL6" s="116">
        <f t="shared" si="0"/>
        <v>19.838007736943908</v>
      </c>
      <c r="AM6" s="116">
        <f t="shared" si="0"/>
        <v>19.932063397574225</v>
      </c>
      <c r="AN6" s="116">
        <f t="shared" si="0"/>
        <v>19.955260977630488</v>
      </c>
      <c r="AO6" s="256">
        <f t="shared" si="0"/>
        <v>18.853469494632105</v>
      </c>
    </row>
    <row r="7" spans="1:43" ht="16.8">
      <c r="A7" s="257">
        <v>2021</v>
      </c>
      <c r="B7" s="117">
        <v>327.51</v>
      </c>
      <c r="C7" s="117">
        <v>358.04700000000003</v>
      </c>
      <c r="D7" s="117">
        <v>736.82</v>
      </c>
      <c r="E7" s="117">
        <v>474.16399999999999</v>
      </c>
      <c r="F7" s="117">
        <v>489.07100000000003</v>
      </c>
      <c r="G7" s="117">
        <v>429.58499999999998</v>
      </c>
      <c r="H7" s="117">
        <v>441.584</v>
      </c>
      <c r="I7" s="117">
        <v>397.74700000000001</v>
      </c>
      <c r="J7" s="117">
        <v>359.589</v>
      </c>
      <c r="K7" s="117">
        <v>292.13600000000002</v>
      </c>
      <c r="L7" s="117">
        <v>291.779</v>
      </c>
      <c r="M7" s="117">
        <v>341.07900000000001</v>
      </c>
      <c r="N7" s="258">
        <v>4939.110999999999</v>
      </c>
      <c r="O7" s="257">
        <v>2021</v>
      </c>
      <c r="P7" s="117">
        <v>17235</v>
      </c>
      <c r="Q7" s="117">
        <v>18461</v>
      </c>
      <c r="R7" s="117">
        <v>38349</v>
      </c>
      <c r="S7" s="117">
        <v>24479</v>
      </c>
      <c r="T7" s="117">
        <v>24446</v>
      </c>
      <c r="U7" s="117">
        <v>20857</v>
      </c>
      <c r="V7" s="117">
        <v>20897</v>
      </c>
      <c r="W7" s="117">
        <v>19422</v>
      </c>
      <c r="X7" s="117">
        <v>17425</v>
      </c>
      <c r="Y7" s="117">
        <v>14347</v>
      </c>
      <c r="Z7" s="117">
        <v>14536</v>
      </c>
      <c r="AA7" s="117">
        <v>17718</v>
      </c>
      <c r="AB7" s="117">
        <v>248172</v>
      </c>
      <c r="AC7" s="257">
        <v>2021</v>
      </c>
      <c r="AD7" s="117">
        <f t="shared" ref="AD7:AD10" si="1">IF(OR(B7=""),"",((B7/P7)*1000))</f>
        <v>19.002610966057443</v>
      </c>
      <c r="AE7" s="117">
        <f t="shared" si="0"/>
        <v>19.394778181030283</v>
      </c>
      <c r="AF7" s="117">
        <f t="shared" si="0"/>
        <v>19.213538814571436</v>
      </c>
      <c r="AG7" s="117">
        <f t="shared" si="0"/>
        <v>19.370235712243147</v>
      </c>
      <c r="AH7" s="117">
        <f t="shared" si="0"/>
        <v>20.006176879653115</v>
      </c>
      <c r="AI7" s="117">
        <f t="shared" si="0"/>
        <v>20.596682169055953</v>
      </c>
      <c r="AJ7" s="117">
        <f t="shared" si="0"/>
        <v>21.131454275733361</v>
      </c>
      <c r="AK7" s="117">
        <f t="shared" si="0"/>
        <v>20.479198846668726</v>
      </c>
      <c r="AL7" s="117">
        <f t="shared" si="0"/>
        <v>20.636384505021521</v>
      </c>
      <c r="AM7" s="117">
        <f t="shared" si="0"/>
        <v>20.362166306544921</v>
      </c>
      <c r="AN7" s="117">
        <f t="shared" si="0"/>
        <v>20.07285360484315</v>
      </c>
      <c r="AO7" s="259">
        <f t="shared" si="0"/>
        <v>19.250423298340671</v>
      </c>
    </row>
    <row r="8" spans="1:43" ht="16.8">
      <c r="A8" s="254">
        <v>2022</v>
      </c>
      <c r="B8" s="116">
        <v>342.21899999999999</v>
      </c>
      <c r="C8" s="116">
        <v>377.41800000000001</v>
      </c>
      <c r="D8" s="116">
        <v>545.66600000000005</v>
      </c>
      <c r="E8" s="116">
        <v>580.40599999999995</v>
      </c>
      <c r="F8" s="116">
        <v>445.24599999999998</v>
      </c>
      <c r="G8" s="116">
        <v>436.142</v>
      </c>
      <c r="H8" s="116">
        <v>456.029</v>
      </c>
      <c r="I8" s="116">
        <v>426.09199999999998</v>
      </c>
      <c r="J8" s="116">
        <v>372.04899999999998</v>
      </c>
      <c r="K8" s="116">
        <v>306.54399999999998</v>
      </c>
      <c r="L8" s="116">
        <v>302.048</v>
      </c>
      <c r="M8" s="116">
        <v>293.90800000000002</v>
      </c>
      <c r="N8" s="255">
        <v>4883.7669999999998</v>
      </c>
      <c r="O8" s="254">
        <v>2022</v>
      </c>
      <c r="P8" s="116">
        <v>17594</v>
      </c>
      <c r="Q8" s="116">
        <v>18822</v>
      </c>
      <c r="R8" s="116">
        <v>27347</v>
      </c>
      <c r="S8" s="116">
        <v>29840</v>
      </c>
      <c r="T8" s="116">
        <v>21922</v>
      </c>
      <c r="U8" s="116">
        <v>21102</v>
      </c>
      <c r="V8" s="116">
        <v>21535</v>
      </c>
      <c r="W8" s="116">
        <v>20439</v>
      </c>
      <c r="X8" s="116">
        <v>17827</v>
      </c>
      <c r="Y8" s="116">
        <v>14725</v>
      </c>
      <c r="Z8" s="116">
        <v>14761</v>
      </c>
      <c r="AA8" s="116">
        <v>14813</v>
      </c>
      <c r="AB8" s="116">
        <v>240727</v>
      </c>
      <c r="AC8" s="254">
        <v>2022</v>
      </c>
      <c r="AD8" s="116">
        <f t="shared" si="1"/>
        <v>19.45089234966466</v>
      </c>
      <c r="AE8" s="116">
        <f t="shared" si="0"/>
        <v>20.051960471788334</v>
      </c>
      <c r="AF8" s="116">
        <f t="shared" si="0"/>
        <v>19.953413537133876</v>
      </c>
      <c r="AG8" s="116">
        <f t="shared" si="0"/>
        <v>19.450603217158175</v>
      </c>
      <c r="AH8" s="116">
        <f t="shared" si="0"/>
        <v>20.310464373688532</v>
      </c>
      <c r="AI8" s="116">
        <f t="shared" si="0"/>
        <v>20.668277888351813</v>
      </c>
      <c r="AJ8" s="116">
        <f t="shared" si="0"/>
        <v>21.176178314371953</v>
      </c>
      <c r="AK8" s="116">
        <f t="shared" si="0"/>
        <v>20.847008170654139</v>
      </c>
      <c r="AL8" s="116">
        <f t="shared" si="0"/>
        <v>20.86997251360296</v>
      </c>
      <c r="AM8" s="116">
        <f t="shared" si="0"/>
        <v>20.817928692699493</v>
      </c>
      <c r="AN8" s="116">
        <f t="shared" si="0"/>
        <v>20.462570286565949</v>
      </c>
      <c r="AO8" s="256">
        <f t="shared" si="0"/>
        <v>19.841220549517317</v>
      </c>
    </row>
    <row r="9" spans="1:43" ht="16.8">
      <c r="A9" s="257">
        <v>2023</v>
      </c>
      <c r="B9" s="117">
        <v>323.608</v>
      </c>
      <c r="C9" s="117">
        <v>319.22699999999998</v>
      </c>
      <c r="D9" s="117">
        <v>585.28300000000002</v>
      </c>
      <c r="E9" s="117">
        <v>454.245</v>
      </c>
      <c r="F9" s="117">
        <v>501.529</v>
      </c>
      <c r="G9" s="117">
        <v>510.59800000000001</v>
      </c>
      <c r="H9" s="117">
        <v>404.53500000000003</v>
      </c>
      <c r="I9" s="117">
        <v>417.77600000000001</v>
      </c>
      <c r="J9" s="117">
        <v>353.68</v>
      </c>
      <c r="K9" s="117">
        <v>314.37700000000001</v>
      </c>
      <c r="L9" s="117">
        <v>288.459</v>
      </c>
      <c r="M9" s="117">
        <v>305.12</v>
      </c>
      <c r="N9" s="258">
        <v>4778.436999999999</v>
      </c>
      <c r="O9" s="257">
        <v>2023</v>
      </c>
      <c r="P9" s="117">
        <v>16283</v>
      </c>
      <c r="Q9" s="117">
        <v>16010</v>
      </c>
      <c r="R9" s="117">
        <v>29166</v>
      </c>
      <c r="S9" s="117">
        <v>23167</v>
      </c>
      <c r="T9" s="117">
        <v>25177</v>
      </c>
      <c r="U9" s="117">
        <v>24129</v>
      </c>
      <c r="V9" s="117">
        <v>19243</v>
      </c>
      <c r="W9" s="117">
        <v>20001</v>
      </c>
      <c r="X9" s="117">
        <v>17432</v>
      </c>
      <c r="Y9" s="117">
        <v>15206</v>
      </c>
      <c r="Z9" s="117">
        <v>13953</v>
      </c>
      <c r="AA9" s="117">
        <v>15554</v>
      </c>
      <c r="AB9" s="117">
        <v>235321</v>
      </c>
      <c r="AC9" s="257">
        <v>2023</v>
      </c>
      <c r="AD9" s="117">
        <f t="shared" si="1"/>
        <v>19.873978996499417</v>
      </c>
      <c r="AE9" s="117">
        <f t="shared" si="0"/>
        <v>19.939225484072452</v>
      </c>
      <c r="AF9" s="117">
        <f t="shared" si="0"/>
        <v>20.067304395529042</v>
      </c>
      <c r="AG9" s="117">
        <f t="shared" si="0"/>
        <v>19.60741572063711</v>
      </c>
      <c r="AH9" s="117">
        <f t="shared" si="0"/>
        <v>19.920125511379432</v>
      </c>
      <c r="AI9" s="117">
        <f t="shared" si="0"/>
        <v>21.161175349164907</v>
      </c>
      <c r="AJ9" s="117">
        <f t="shared" si="0"/>
        <v>21.022449721976823</v>
      </c>
      <c r="AK9" s="117">
        <f t="shared" si="0"/>
        <v>20.88775561221939</v>
      </c>
      <c r="AL9" s="117">
        <f t="shared" si="0"/>
        <v>20.289123451124368</v>
      </c>
      <c r="AM9" s="117">
        <f t="shared" si="0"/>
        <v>20.674536367223464</v>
      </c>
      <c r="AN9" s="117">
        <f t="shared" si="0"/>
        <v>20.673618576650185</v>
      </c>
      <c r="AO9" s="259">
        <f t="shared" si="0"/>
        <v>19.616818824739617</v>
      </c>
    </row>
    <row r="10" spans="1:43" s="270" customFormat="1" ht="16.8">
      <c r="A10" s="260">
        <v>2024</v>
      </c>
      <c r="B10" s="118">
        <v>330.48599999999999</v>
      </c>
      <c r="C10" s="118">
        <v>399.3</v>
      </c>
      <c r="D10" s="118">
        <v>613.81700000000001</v>
      </c>
      <c r="E10" s="118">
        <v>408.94799999999998</v>
      </c>
      <c r="F10" s="118">
        <v>430.07900000000001</v>
      </c>
      <c r="G10" s="118">
        <v>453.197</v>
      </c>
      <c r="H10" s="118">
        <v>369.81200000000001</v>
      </c>
      <c r="I10" s="118">
        <v>330.89800000000002</v>
      </c>
      <c r="J10" s="118">
        <v>276.43299999999999</v>
      </c>
      <c r="K10" s="118">
        <v>188.096</v>
      </c>
      <c r="L10" s="118">
        <v>103.208</v>
      </c>
      <c r="M10" s="118">
        <v>25.196000000000002</v>
      </c>
      <c r="N10" s="261">
        <v>3929.4700000000003</v>
      </c>
      <c r="O10" s="260">
        <v>2024</v>
      </c>
      <c r="P10" s="118">
        <v>16753</v>
      </c>
      <c r="Q10" s="118">
        <v>19943</v>
      </c>
      <c r="R10" s="118">
        <v>31896</v>
      </c>
      <c r="S10" s="118">
        <v>21652</v>
      </c>
      <c r="T10" s="118">
        <v>21243</v>
      </c>
      <c r="U10" s="118">
        <v>21500</v>
      </c>
      <c r="V10" s="118">
        <v>18231</v>
      </c>
      <c r="W10" s="118">
        <v>16377</v>
      </c>
      <c r="X10" s="118">
        <v>13751</v>
      </c>
      <c r="Y10" s="118">
        <v>9633</v>
      </c>
      <c r="Z10" s="118">
        <v>5145</v>
      </c>
      <c r="AA10" s="118">
        <v>1380</v>
      </c>
      <c r="AB10" s="118">
        <v>197504</v>
      </c>
      <c r="AC10" s="260">
        <v>2024</v>
      </c>
      <c r="AD10" s="118">
        <f t="shared" si="1"/>
        <v>19.726974273264489</v>
      </c>
      <c r="AE10" s="118">
        <f t="shared" si="0"/>
        <v>20.022062879205738</v>
      </c>
      <c r="AF10" s="118">
        <f t="shared" si="0"/>
        <v>19.244325307248559</v>
      </c>
      <c r="AG10" s="118">
        <f t="shared" si="0"/>
        <v>18.887308331793825</v>
      </c>
      <c r="AH10" s="118">
        <f t="shared" si="0"/>
        <v>20.245680930188769</v>
      </c>
      <c r="AI10" s="118">
        <f t="shared" si="0"/>
        <v>21.07893023255814</v>
      </c>
      <c r="AJ10" s="118">
        <f t="shared" si="0"/>
        <v>20.284789644012946</v>
      </c>
      <c r="AK10" s="118">
        <f t="shared" si="0"/>
        <v>20.205043658789769</v>
      </c>
      <c r="AL10" s="118">
        <f t="shared" si="0"/>
        <v>20.102756163188133</v>
      </c>
      <c r="AM10" s="118">
        <f t="shared" si="0"/>
        <v>19.526211979653276</v>
      </c>
      <c r="AN10" s="118">
        <f t="shared" si="0"/>
        <v>20.059863945578233</v>
      </c>
      <c r="AO10" s="262">
        <f t="shared" si="0"/>
        <v>18.257971014492757</v>
      </c>
    </row>
    <row r="11" spans="1:43" s="270" customFormat="1" ht="16.8">
      <c r="A11" s="288">
        <v>2025</v>
      </c>
      <c r="B11" s="289">
        <v>6.9580000000000002</v>
      </c>
      <c r="C11" s="289">
        <v>5.8109999999999999</v>
      </c>
      <c r="D11" s="289">
        <v>9.8819999999999997</v>
      </c>
      <c r="E11" s="289">
        <v>21.773</v>
      </c>
      <c r="F11" s="289">
        <v>16.420999999999999</v>
      </c>
      <c r="G11" s="289">
        <v>27.48</v>
      </c>
      <c r="H11" s="289">
        <v>19.984000000000002</v>
      </c>
      <c r="I11" s="289">
        <v>13.198</v>
      </c>
      <c r="J11" s="289">
        <v>21.436</v>
      </c>
      <c r="K11" s="289">
        <v>18.268999999999998</v>
      </c>
      <c r="L11" s="289">
        <v>15.734</v>
      </c>
      <c r="M11" s="289">
        <v>14.613</v>
      </c>
      <c r="N11" s="290">
        <f>SUM(B11:M11)</f>
        <v>191.55900000000003</v>
      </c>
      <c r="O11" s="288">
        <v>2025</v>
      </c>
      <c r="P11" s="289">
        <v>337</v>
      </c>
      <c r="Q11" s="289">
        <v>298</v>
      </c>
      <c r="R11" s="289">
        <v>491</v>
      </c>
      <c r="S11" s="289">
        <v>1158</v>
      </c>
      <c r="T11" s="289">
        <v>743</v>
      </c>
      <c r="U11" s="289">
        <v>1289</v>
      </c>
      <c r="V11" s="289">
        <v>952</v>
      </c>
      <c r="W11" s="289">
        <v>634</v>
      </c>
      <c r="X11" s="289">
        <v>1037</v>
      </c>
      <c r="Y11" s="289">
        <v>899</v>
      </c>
      <c r="Z11" s="289">
        <v>789</v>
      </c>
      <c r="AA11" s="289">
        <v>733</v>
      </c>
      <c r="AB11" s="289">
        <f>SUM(P11:AA11)</f>
        <v>9360</v>
      </c>
      <c r="AC11" s="288">
        <v>2025</v>
      </c>
      <c r="AD11" s="289">
        <f>IF(OR(B11=""),"",((B11/P11)*1000))</f>
        <v>20.646884272997031</v>
      </c>
      <c r="AE11" s="289">
        <f t="shared" si="0"/>
        <v>19.5</v>
      </c>
      <c r="AF11" s="289">
        <f t="shared" si="0"/>
        <v>20.126272912423623</v>
      </c>
      <c r="AG11" s="289">
        <f t="shared" si="0"/>
        <v>18.802245250431778</v>
      </c>
      <c r="AH11" s="289">
        <f t="shared" si="0"/>
        <v>22.100942126514131</v>
      </c>
      <c r="AI11" s="289">
        <f t="shared" si="0"/>
        <v>21.318851823118699</v>
      </c>
      <c r="AJ11" s="289">
        <f t="shared" si="0"/>
        <v>20.991596638655462</v>
      </c>
      <c r="AK11" s="289">
        <f t="shared" si="0"/>
        <v>20.817034700315457</v>
      </c>
      <c r="AL11" s="289">
        <f t="shared" si="0"/>
        <v>20.671166827386692</v>
      </c>
      <c r="AM11" s="289">
        <f t="shared" si="0"/>
        <v>20.321468298109007</v>
      </c>
      <c r="AN11" s="289">
        <f t="shared" si="0"/>
        <v>19.941698352344741</v>
      </c>
      <c r="AO11" s="291">
        <f t="shared" si="0"/>
        <v>19.935879945429743</v>
      </c>
    </row>
    <row r="12" spans="1:43" s="271" customFormat="1" ht="50.4">
      <c r="A12" s="105" t="s">
        <v>100</v>
      </c>
      <c r="B12" s="106">
        <f>AVERAGE(B7:B11)</f>
        <v>266.15620000000001</v>
      </c>
      <c r="C12" s="106">
        <f t="shared" ref="C12" si="2">AVERAGE(C7:C11)</f>
        <v>291.9606</v>
      </c>
      <c r="D12" s="106">
        <f t="shared" ref="D12" si="3">AVERAGE(D7:D11)</f>
        <v>498.29360000000008</v>
      </c>
      <c r="E12" s="106">
        <f t="shared" ref="E12" si="4">AVERAGE(E7:E11)</f>
        <v>387.90719999999999</v>
      </c>
      <c r="F12" s="106">
        <f t="shared" ref="F12" si="5">AVERAGE(F7:F11)</f>
        <v>376.4692</v>
      </c>
      <c r="G12" s="106">
        <f>AVERAGE(G7:G11)</f>
        <v>371.40039999999999</v>
      </c>
      <c r="H12" s="106">
        <f t="shared" ref="H12" si="6">AVERAGE(H7:H11)</f>
        <v>338.3888</v>
      </c>
      <c r="I12" s="106">
        <f t="shared" ref="I12" si="7">AVERAGE(I7:I11)</f>
        <v>317.1422</v>
      </c>
      <c r="J12" s="106">
        <f t="shared" ref="J12" si="8">AVERAGE(J7:J11)</f>
        <v>276.63739999999996</v>
      </c>
      <c r="K12" s="106">
        <f t="shared" ref="K12" si="9">AVERAGE(K7:K11)</f>
        <v>223.8844</v>
      </c>
      <c r="L12" s="106">
        <f t="shared" ref="L12" si="10">AVERAGE(L7:L11)</f>
        <v>200.24560000000002</v>
      </c>
      <c r="M12" s="106">
        <f>AVERAGE(M7:M11)</f>
        <v>195.98320000000004</v>
      </c>
      <c r="N12" s="209">
        <f t="shared" ref="N12" si="11">AVERAGE(N6:N10)</f>
        <v>4648.0015999999996</v>
      </c>
      <c r="O12" s="105" t="s">
        <v>100</v>
      </c>
      <c r="P12" s="106">
        <f>AVERAGE(P7:P11)</f>
        <v>13640.4</v>
      </c>
      <c r="Q12" s="106">
        <f t="shared" ref="Q12" si="12">AVERAGE(Q7:Q11)</f>
        <v>14706.8</v>
      </c>
      <c r="R12" s="106">
        <f t="shared" ref="R12" si="13">AVERAGE(R7:R11)</f>
        <v>25449.8</v>
      </c>
      <c r="S12" s="106">
        <f t="shared" ref="S12" si="14">AVERAGE(S7:S11)</f>
        <v>20059.2</v>
      </c>
      <c r="T12" s="106">
        <f t="shared" ref="T12" si="15">AVERAGE(T7:T11)</f>
        <v>18706.2</v>
      </c>
      <c r="U12" s="106">
        <f t="shared" ref="U12" si="16">AVERAGE(U7:U11)</f>
        <v>17775.400000000001</v>
      </c>
      <c r="V12" s="106">
        <f t="shared" ref="V12" si="17">AVERAGE(V7:V11)</f>
        <v>16171.6</v>
      </c>
      <c r="W12" s="106">
        <f t="shared" ref="W12" si="18">AVERAGE(W7:W11)</f>
        <v>15374.6</v>
      </c>
      <c r="X12" s="106">
        <f t="shared" ref="X12" si="19">AVERAGE(X7:X11)</f>
        <v>13494.4</v>
      </c>
      <c r="Y12" s="106">
        <f t="shared" ref="Y12" si="20">AVERAGE(Y7:Y11)</f>
        <v>10962</v>
      </c>
      <c r="Z12" s="106">
        <f t="shared" ref="Z12" si="21">AVERAGE(Z7:Z11)</f>
        <v>9836.7999999999993</v>
      </c>
      <c r="AA12" s="106">
        <f>AVERAGE(AA7:AA11)</f>
        <v>10039.6</v>
      </c>
      <c r="AB12" s="106">
        <f t="shared" ref="AB12" si="22">AVERAGE(AB6:AB10)</f>
        <v>232777</v>
      </c>
      <c r="AC12" s="105" t="s">
        <v>100</v>
      </c>
      <c r="AD12" s="106">
        <f>AVERAGE(AD7:AD11)</f>
        <v>19.740268171696606</v>
      </c>
      <c r="AE12" s="106">
        <f t="shared" ref="AE12:AN12" si="23">AVERAGE(AE7:AE11)</f>
        <v>19.781605403219363</v>
      </c>
      <c r="AF12" s="106">
        <f t="shared" si="23"/>
        <v>19.720970993381307</v>
      </c>
      <c r="AG12" s="106">
        <f t="shared" si="23"/>
        <v>19.223561646452804</v>
      </c>
      <c r="AH12" s="106">
        <f t="shared" si="23"/>
        <v>20.516677964284792</v>
      </c>
      <c r="AI12" s="106">
        <f t="shared" si="23"/>
        <v>20.964783492449904</v>
      </c>
      <c r="AJ12" s="106">
        <f t="shared" si="23"/>
        <v>20.92129371895011</v>
      </c>
      <c r="AK12" s="106">
        <f t="shared" si="23"/>
        <v>20.647208197729494</v>
      </c>
      <c r="AL12" s="106">
        <f t="shared" si="23"/>
        <v>20.513880692064738</v>
      </c>
      <c r="AM12" s="106">
        <f t="shared" si="23"/>
        <v>20.340462328846037</v>
      </c>
      <c r="AN12" s="106">
        <f t="shared" si="23"/>
        <v>20.242120953196451</v>
      </c>
      <c r="AO12" s="210">
        <f>AVERAGE(AO7:AO11)</f>
        <v>19.380462726504021</v>
      </c>
    </row>
    <row r="13" spans="1:43" s="272" customFormat="1" ht="31.5" customHeight="1">
      <c r="A13" s="263">
        <v>2026</v>
      </c>
      <c r="B13" s="120">
        <v>6</v>
      </c>
      <c r="C13" s="120">
        <v>7</v>
      </c>
      <c r="D13" s="120">
        <v>22</v>
      </c>
      <c r="E13" s="120"/>
      <c r="F13" s="120"/>
      <c r="G13" s="120"/>
      <c r="H13" s="120"/>
      <c r="I13" s="120"/>
      <c r="J13" s="120"/>
      <c r="K13" s="120"/>
      <c r="L13" s="120"/>
      <c r="M13" s="120"/>
      <c r="N13" s="276">
        <f>SUM(B13:M13)</f>
        <v>35</v>
      </c>
      <c r="O13" s="263">
        <v>2026</v>
      </c>
      <c r="P13" s="120">
        <v>272</v>
      </c>
      <c r="Q13" s="120">
        <v>337</v>
      </c>
      <c r="R13" s="120">
        <v>1144</v>
      </c>
      <c r="S13" s="120"/>
      <c r="T13" s="120"/>
      <c r="U13" s="120"/>
      <c r="V13" s="120"/>
      <c r="W13" s="120"/>
      <c r="X13" s="120"/>
      <c r="Y13" s="120"/>
      <c r="Z13" s="120"/>
      <c r="AA13" s="120"/>
      <c r="AB13" s="120">
        <f>SUM(P13:AA13)</f>
        <v>1753</v>
      </c>
      <c r="AC13" s="263">
        <v>2026</v>
      </c>
      <c r="AD13" s="120">
        <f>IF(OR(B13=""),"",((B13/P13)*1000))</f>
        <v>22.058823529411764</v>
      </c>
      <c r="AE13" s="120">
        <f t="shared" ref="AE13" si="24">IF(OR(C13=""),"",((C13/Q13)*1000))</f>
        <v>20.771513353115726</v>
      </c>
      <c r="AF13" s="120">
        <f t="shared" ref="AF13" si="25">IF(OR(D13=""),"",((D13/R13)*1000))</f>
        <v>19.230769230769234</v>
      </c>
      <c r="AG13" s="120" t="str">
        <f t="shared" ref="AG13" si="26">IF(OR(E13=""),"",((E13/S13)*1000))</f>
        <v/>
      </c>
      <c r="AH13" s="120" t="str">
        <f t="shared" ref="AH13" si="27">IF(OR(F13=""),"",((F13/T13)*1000))</f>
        <v/>
      </c>
      <c r="AI13" s="120" t="str">
        <f t="shared" ref="AI13" si="28">IF(OR(G13=""),"",((G13/U13)*1000))</f>
        <v/>
      </c>
      <c r="AJ13" s="120" t="str">
        <f t="shared" ref="AJ13" si="29">IF(OR(H13=""),"",((H13/V13)*1000))</f>
        <v/>
      </c>
      <c r="AK13" s="120" t="str">
        <f t="shared" ref="AK13" si="30">IF(OR(I13=""),"",((I13/W13)*1000))</f>
        <v/>
      </c>
      <c r="AL13" s="120" t="str">
        <f t="shared" ref="AL13" si="31">IF(OR(J13=""),"",((J13/X13)*1000))</f>
        <v/>
      </c>
      <c r="AM13" s="120" t="str">
        <f t="shared" ref="AM13" si="32">IF(OR(K13=""),"",((K13/Y13)*1000))</f>
        <v/>
      </c>
      <c r="AN13" s="120" t="str">
        <f t="shared" ref="AN13" si="33">IF(OR(L13=""),"",((L13/Z13)*1000))</f>
        <v/>
      </c>
      <c r="AO13" s="264" t="str">
        <f t="shared" ref="AO13" si="34">IF(OR(M13=""),"",((M13/AA13)*1000))</f>
        <v/>
      </c>
    </row>
    <row r="14" spans="1:43" s="268" customFormat="1" ht="28.5" customHeight="1">
      <c r="A14" s="108" t="s">
        <v>98</v>
      </c>
      <c r="B14" s="109">
        <f>IF(OR(B13=""),"",((B13-B11)/B11))</f>
        <v>-0.13768324231100892</v>
      </c>
      <c r="C14" s="109">
        <f t="shared" ref="C14:M14" si="35">IF(OR(C13=""),"",((C13-C11)/C11))</f>
        <v>0.20461194286697643</v>
      </c>
      <c r="D14" s="109">
        <f t="shared" si="35"/>
        <v>1.2262699858328274</v>
      </c>
      <c r="E14" s="109" t="str">
        <f t="shared" si="35"/>
        <v/>
      </c>
      <c r="F14" s="109" t="str">
        <f t="shared" si="35"/>
        <v/>
      </c>
      <c r="G14" s="109" t="str">
        <f t="shared" si="35"/>
        <v/>
      </c>
      <c r="H14" s="109" t="str">
        <f t="shared" si="35"/>
        <v/>
      </c>
      <c r="I14" s="109" t="str">
        <f t="shared" si="35"/>
        <v/>
      </c>
      <c r="J14" s="109" t="str">
        <f t="shared" si="35"/>
        <v/>
      </c>
      <c r="K14" s="109" t="str">
        <f t="shared" si="35"/>
        <v/>
      </c>
      <c r="L14" s="109" t="str">
        <f t="shared" si="35"/>
        <v/>
      </c>
      <c r="M14" s="109" t="str">
        <f t="shared" si="35"/>
        <v/>
      </c>
      <c r="N14" s="216"/>
      <c r="O14" s="108" t="s">
        <v>98</v>
      </c>
      <c r="P14" s="109">
        <f>IF(OR(P13=""),"",((P13-P11)/P11))</f>
        <v>-0.19287833827893175</v>
      </c>
      <c r="Q14" s="109">
        <f t="shared" ref="Q14:AA14" si="36">IF(OR(Q13=""),"",((Q13-Q11)/Q11))</f>
        <v>0.13087248322147652</v>
      </c>
      <c r="R14" s="109">
        <f t="shared" si="36"/>
        <v>1.3299389002036659</v>
      </c>
      <c r="S14" s="109" t="str">
        <f t="shared" si="36"/>
        <v/>
      </c>
      <c r="T14" s="109" t="str">
        <f t="shared" si="36"/>
        <v/>
      </c>
      <c r="U14" s="109" t="str">
        <f t="shared" si="36"/>
        <v/>
      </c>
      <c r="V14" s="109" t="str">
        <f t="shared" si="36"/>
        <v/>
      </c>
      <c r="W14" s="109" t="str">
        <f t="shared" si="36"/>
        <v/>
      </c>
      <c r="X14" s="109" t="str">
        <f t="shared" si="36"/>
        <v/>
      </c>
      <c r="Y14" s="109" t="str">
        <f t="shared" si="36"/>
        <v/>
      </c>
      <c r="Z14" s="109" t="str">
        <f t="shared" si="36"/>
        <v/>
      </c>
      <c r="AA14" s="109" t="str">
        <f t="shared" si="36"/>
        <v/>
      </c>
      <c r="AB14" s="217"/>
      <c r="AC14" s="108" t="s">
        <v>98</v>
      </c>
      <c r="AD14" s="109">
        <f>IF(OR(AD13=""),"",((AD13-AD11)/AD11))</f>
        <v>6.8385100519080935E-2</v>
      </c>
      <c r="AE14" s="109">
        <f t="shared" ref="AE14:AN14" si="37">IF(OR(AE13=""),"",((AE13-AE11)/AE11))</f>
        <v>6.5205812980293626E-2</v>
      </c>
      <c r="AF14" s="109">
        <f t="shared" si="37"/>
        <v>-4.4494263073497804E-2</v>
      </c>
      <c r="AG14" s="109" t="str">
        <f t="shared" si="37"/>
        <v/>
      </c>
      <c r="AH14" s="109" t="str">
        <f t="shared" si="37"/>
        <v/>
      </c>
      <c r="AI14" s="109" t="str">
        <f t="shared" si="37"/>
        <v/>
      </c>
      <c r="AJ14" s="109" t="str">
        <f t="shared" si="37"/>
        <v/>
      </c>
      <c r="AK14" s="109" t="str">
        <f t="shared" si="37"/>
        <v/>
      </c>
      <c r="AL14" s="109" t="str">
        <f t="shared" si="37"/>
        <v/>
      </c>
      <c r="AM14" s="109" t="str">
        <f t="shared" si="37"/>
        <v/>
      </c>
      <c r="AN14" s="109" t="str">
        <f t="shared" si="37"/>
        <v/>
      </c>
      <c r="AO14" s="218" t="str">
        <f>IF(OR(AO13=""),"",((AO13-AO11)/AO11))</f>
        <v/>
      </c>
    </row>
    <row r="15" spans="1:43" s="274" customFormat="1" ht="28.5" customHeight="1">
      <c r="A15" s="108" t="s">
        <v>99</v>
      </c>
      <c r="B15" s="109">
        <f>IF(OR(B13=""),"",((B13-B12)/B12))</f>
        <v>-0.97745684676892741</v>
      </c>
      <c r="C15" s="109">
        <f>IF(OR(C13=""),"",((C13-C12)/C12))</f>
        <v>-0.97602416216434684</v>
      </c>
      <c r="D15" s="109">
        <f t="shared" ref="D15:M15" si="38">IF(OR(D13=""),"",((D13-D12)/D12))</f>
        <v>-0.95584932256806032</v>
      </c>
      <c r="E15" s="109" t="str">
        <f t="shared" si="38"/>
        <v/>
      </c>
      <c r="F15" s="109" t="str">
        <f t="shared" si="38"/>
        <v/>
      </c>
      <c r="G15" s="109" t="str">
        <f t="shared" si="38"/>
        <v/>
      </c>
      <c r="H15" s="109" t="str">
        <f t="shared" si="38"/>
        <v/>
      </c>
      <c r="I15" s="109" t="str">
        <f t="shared" si="38"/>
        <v/>
      </c>
      <c r="J15" s="109" t="str">
        <f>IF(OR(J13=""),"",((J13-J12)/J12))</f>
        <v/>
      </c>
      <c r="K15" s="109" t="str">
        <f t="shared" si="38"/>
        <v/>
      </c>
      <c r="L15" s="109" t="str">
        <f t="shared" si="38"/>
        <v/>
      </c>
      <c r="M15" s="109" t="str">
        <f t="shared" si="38"/>
        <v/>
      </c>
      <c r="N15" s="216"/>
      <c r="O15" s="108" t="s">
        <v>99</v>
      </c>
      <c r="P15" s="109">
        <f>IF(OR(P13=""),"",((P13-P12)/P12))</f>
        <v>-0.98005923579953669</v>
      </c>
      <c r="Q15" s="109">
        <f t="shared" ref="Q15:AA15" si="39">IF(OR(Q13=""),"",((Q13-Q12)/Q12))</f>
        <v>-0.97708542986917613</v>
      </c>
      <c r="R15" s="109">
        <f t="shared" si="39"/>
        <v>-0.95504876266218197</v>
      </c>
      <c r="S15" s="109" t="str">
        <f t="shared" si="39"/>
        <v/>
      </c>
      <c r="T15" s="109" t="str">
        <f t="shared" si="39"/>
        <v/>
      </c>
      <c r="U15" s="109" t="str">
        <f t="shared" si="39"/>
        <v/>
      </c>
      <c r="V15" s="109" t="str">
        <f t="shared" si="39"/>
        <v/>
      </c>
      <c r="W15" s="109" t="str">
        <f t="shared" si="39"/>
        <v/>
      </c>
      <c r="X15" s="109" t="str">
        <f>IF(OR(X13=""),"",((X13-X12)/X12))</f>
        <v/>
      </c>
      <c r="Y15" s="109" t="str">
        <f t="shared" si="39"/>
        <v/>
      </c>
      <c r="Z15" s="109" t="str">
        <f t="shared" si="39"/>
        <v/>
      </c>
      <c r="AA15" s="109" t="str">
        <f t="shared" si="39"/>
        <v/>
      </c>
      <c r="AB15" s="217"/>
      <c r="AC15" s="108" t="s">
        <v>99</v>
      </c>
      <c r="AD15" s="109">
        <f>IF(OR(AD13=""),"",((AD13-AD12)/AD12))</f>
        <v>0.11745308308625106</v>
      </c>
      <c r="AE15" s="109">
        <f t="shared" ref="AE15:AO15" si="40">IF(OR(AE13=""),"",((AE13-AE12)/AE12))</f>
        <v>5.0041840877852115E-2</v>
      </c>
      <c r="AF15" s="109">
        <f t="shared" si="40"/>
        <v>-2.4856877624159269E-2</v>
      </c>
      <c r="AG15" s="109" t="str">
        <f t="shared" si="40"/>
        <v/>
      </c>
      <c r="AH15" s="109" t="str">
        <f t="shared" si="40"/>
        <v/>
      </c>
      <c r="AI15" s="109" t="str">
        <f t="shared" si="40"/>
        <v/>
      </c>
      <c r="AJ15" s="109" t="str">
        <f t="shared" si="40"/>
        <v/>
      </c>
      <c r="AK15" s="109" t="str">
        <f t="shared" si="40"/>
        <v/>
      </c>
      <c r="AL15" s="109" t="str">
        <f t="shared" si="40"/>
        <v/>
      </c>
      <c r="AM15" s="109" t="str">
        <f t="shared" si="40"/>
        <v/>
      </c>
      <c r="AN15" s="109" t="str">
        <f t="shared" si="40"/>
        <v/>
      </c>
      <c r="AO15" s="218" t="str">
        <f t="shared" si="40"/>
        <v/>
      </c>
      <c r="AP15" s="273"/>
      <c r="AQ15" s="273"/>
    </row>
    <row r="17" spans="1:1">
      <c r="A17" s="275" t="s">
        <v>149</v>
      </c>
    </row>
  </sheetData>
  <sheetProtection sheet="1" formatCells="0" formatColumns="0" formatRows="0" selectLockedCells="1"/>
  <mergeCells count="3">
    <mergeCell ref="Q1:V1"/>
    <mergeCell ref="AC1:AD1"/>
    <mergeCell ref="O1:P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5984B-FCDA-4493-9716-E8859B902931}">
  <sheetPr>
    <tabColor rgb="FFFFFF99"/>
  </sheetPr>
  <dimension ref="A1:O75"/>
  <sheetViews>
    <sheetView showGridLines="0" topLeftCell="A52" zoomScale="70" zoomScaleNormal="70" workbookViewId="0">
      <selection activeCell="B64" sqref="B64"/>
    </sheetView>
  </sheetViews>
  <sheetFormatPr baseColWidth="10" defaultColWidth="11.44140625" defaultRowHeight="14.4"/>
  <cols>
    <col min="1" max="1" width="21.33203125" style="92" customWidth="1"/>
    <col min="2" max="16384" width="11.44140625" style="92"/>
  </cols>
  <sheetData>
    <row r="1" spans="1:15" ht="38.4">
      <c r="A1" s="86" t="s">
        <v>134</v>
      </c>
      <c r="B1" s="87"/>
      <c r="C1" s="88"/>
      <c r="D1" s="89"/>
      <c r="E1" s="90"/>
      <c r="F1" s="90"/>
      <c r="G1" s="90"/>
      <c r="H1" s="90"/>
      <c r="I1" s="90"/>
      <c r="J1" s="2" t="s">
        <v>117</v>
      </c>
      <c r="K1" s="509">
        <v>46149</v>
      </c>
      <c r="L1" s="510"/>
      <c r="N1" s="91"/>
      <c r="O1" s="121" t="s">
        <v>128</v>
      </c>
    </row>
    <row r="2" spans="1:15">
      <c r="A2" s="87"/>
      <c r="B2" s="93"/>
      <c r="C2" s="93"/>
      <c r="D2" s="93"/>
      <c r="E2" s="93"/>
      <c r="F2" s="93"/>
      <c r="G2" s="93"/>
      <c r="H2" s="93"/>
      <c r="I2" s="93"/>
      <c r="M2" s="93"/>
      <c r="N2" s="93"/>
    </row>
    <row r="3" spans="1:15" ht="31.5" customHeight="1">
      <c r="A3" s="86" t="s">
        <v>129</v>
      </c>
      <c r="C3" s="94" t="s">
        <v>130</v>
      </c>
      <c r="D3" s="95"/>
      <c r="E3" s="95"/>
      <c r="G3" s="95"/>
      <c r="H3" s="95"/>
      <c r="I3" s="95"/>
      <c r="J3" s="95"/>
      <c r="K3" s="95"/>
      <c r="L3" s="95"/>
      <c r="M3" s="95"/>
      <c r="N3" s="96"/>
    </row>
    <row r="4" spans="1:15" ht="21.6">
      <c r="A4" s="97" t="s">
        <v>151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8"/>
    </row>
    <row r="5" spans="1:15" ht="23.25" customHeight="1">
      <c r="A5" s="99" t="s">
        <v>64</v>
      </c>
      <c r="B5" s="100" t="s">
        <v>65</v>
      </c>
      <c r="C5" s="100" t="s">
        <v>66</v>
      </c>
      <c r="D5" s="100" t="s">
        <v>67</v>
      </c>
      <c r="E5" s="100" t="s">
        <v>68</v>
      </c>
      <c r="F5" s="100" t="s">
        <v>69</v>
      </c>
      <c r="G5" s="100" t="s">
        <v>70</v>
      </c>
      <c r="H5" s="100" t="s">
        <v>71</v>
      </c>
      <c r="I5" s="100" t="s">
        <v>72</v>
      </c>
      <c r="J5" s="100" t="s">
        <v>73</v>
      </c>
      <c r="K5" s="100" t="s">
        <v>74</v>
      </c>
      <c r="L5" s="100" t="s">
        <v>75</v>
      </c>
      <c r="M5" s="100" t="s">
        <v>76</v>
      </c>
      <c r="N5" s="100" t="s">
        <v>77</v>
      </c>
    </row>
    <row r="6" spans="1:15" ht="21.75" customHeight="1">
      <c r="A6" s="101">
        <v>2020</v>
      </c>
      <c r="B6" s="116">
        <v>25669.497000000007</v>
      </c>
      <c r="C6" s="116">
        <v>22277.018000000004</v>
      </c>
      <c r="D6" s="116">
        <v>25364.863999999994</v>
      </c>
      <c r="E6" s="116">
        <v>25433.645000000004</v>
      </c>
      <c r="F6" s="116">
        <v>23554.105000000007</v>
      </c>
      <c r="G6" s="116">
        <v>25193.561000000002</v>
      </c>
      <c r="H6" s="116">
        <v>26273.21</v>
      </c>
      <c r="I6" s="116">
        <v>24529.360000000001</v>
      </c>
      <c r="J6" s="116">
        <v>26461.885000000013</v>
      </c>
      <c r="K6" s="116">
        <v>25990</v>
      </c>
      <c r="L6" s="116">
        <v>25627.407000000014</v>
      </c>
      <c r="M6" s="116">
        <v>27350.367000000013</v>
      </c>
      <c r="N6" s="116">
        <f>SUM(B6:M6)</f>
        <v>303724.91900000005</v>
      </c>
    </row>
    <row r="7" spans="1:15" ht="21.75" customHeight="1">
      <c r="A7" s="102">
        <v>2021</v>
      </c>
      <c r="B7" s="117">
        <v>24363.055</v>
      </c>
      <c r="C7" s="117">
        <v>23161.431</v>
      </c>
      <c r="D7" s="117">
        <v>26955.387999999999</v>
      </c>
      <c r="E7" s="117">
        <v>26272.077000000005</v>
      </c>
      <c r="F7" s="117">
        <v>25249.971000000005</v>
      </c>
      <c r="G7" s="117">
        <v>26444.978000000006</v>
      </c>
      <c r="H7" s="117">
        <v>25953.431</v>
      </c>
      <c r="I7" s="117">
        <v>26896.591</v>
      </c>
      <c r="J7" s="117">
        <v>26747.053</v>
      </c>
      <c r="K7" s="117">
        <v>26667.113999999998</v>
      </c>
      <c r="L7" s="117">
        <v>25991.486999999997</v>
      </c>
      <c r="M7" s="117">
        <v>27407.088999999996</v>
      </c>
      <c r="N7" s="117">
        <f t="shared" ref="N7:N10" si="0">SUM(B7:M7)</f>
        <v>312109.66500000004</v>
      </c>
    </row>
    <row r="8" spans="1:15" ht="21.75" customHeight="1">
      <c r="A8" s="101">
        <v>2022</v>
      </c>
      <c r="B8" s="116">
        <v>26161.046999999999</v>
      </c>
      <c r="C8" s="116">
        <v>24640.071</v>
      </c>
      <c r="D8" s="116">
        <v>27410.66</v>
      </c>
      <c r="E8" s="116">
        <v>21331.296000000002</v>
      </c>
      <c r="F8" s="116">
        <v>19890.367000000002</v>
      </c>
      <c r="G8" s="116">
        <v>17693.696</v>
      </c>
      <c r="H8" s="116">
        <v>19381.378000000001</v>
      </c>
      <c r="I8" s="116">
        <v>24463.732</v>
      </c>
      <c r="J8" s="116">
        <v>26189.83</v>
      </c>
      <c r="K8" s="116">
        <v>25501.740999999998</v>
      </c>
      <c r="L8" s="116">
        <v>24861.308999999997</v>
      </c>
      <c r="M8" s="116">
        <v>25470.466000000004</v>
      </c>
      <c r="N8" s="116">
        <f t="shared" si="0"/>
        <v>282995.59299999999</v>
      </c>
    </row>
    <row r="9" spans="1:15" ht="21.75" customHeight="1">
      <c r="A9" s="102">
        <v>2023</v>
      </c>
      <c r="B9" s="117">
        <v>21645.869999999995</v>
      </c>
      <c r="C9" s="117">
        <v>18197.938000000002</v>
      </c>
      <c r="D9" s="117">
        <v>21666.183000000001</v>
      </c>
      <c r="E9" s="117">
        <v>21594.067999999999</v>
      </c>
      <c r="F9" s="117">
        <v>26217.313999999995</v>
      </c>
      <c r="G9" s="117">
        <v>27135.156999999999</v>
      </c>
      <c r="H9" s="117">
        <v>24425.878999999997</v>
      </c>
      <c r="I9" s="117">
        <v>26862.694999999992</v>
      </c>
      <c r="J9" s="117">
        <v>25650.734</v>
      </c>
      <c r="K9" s="117">
        <v>26365.528999999995</v>
      </c>
      <c r="L9" s="117">
        <v>25449.932999999997</v>
      </c>
      <c r="M9" s="117">
        <v>25234.75</v>
      </c>
      <c r="N9" s="117">
        <f t="shared" si="0"/>
        <v>290446.05</v>
      </c>
    </row>
    <row r="10" spans="1:15" ht="21.75" customHeight="1">
      <c r="A10" s="103">
        <v>2024</v>
      </c>
      <c r="B10" s="116">
        <v>27199</v>
      </c>
      <c r="C10" s="116">
        <v>25324</v>
      </c>
      <c r="D10" s="116">
        <v>26195</v>
      </c>
      <c r="E10" s="116">
        <v>25968</v>
      </c>
      <c r="F10" s="116">
        <v>25609</v>
      </c>
      <c r="G10" s="116">
        <v>24570</v>
      </c>
      <c r="H10" s="116">
        <v>28189</v>
      </c>
      <c r="I10" s="116">
        <v>26008</v>
      </c>
      <c r="J10" s="116">
        <v>26566</v>
      </c>
      <c r="K10" s="116">
        <v>29160</v>
      </c>
      <c r="L10" s="116">
        <v>25187</v>
      </c>
      <c r="M10" s="116">
        <v>27217</v>
      </c>
      <c r="N10" s="116">
        <f t="shared" si="0"/>
        <v>317192</v>
      </c>
      <c r="O10" s="104" t="s">
        <v>150</v>
      </c>
    </row>
    <row r="11" spans="1:15" ht="21.75" customHeight="1">
      <c r="A11" s="296">
        <v>2025</v>
      </c>
      <c r="B11" s="117">
        <v>28015.960999999999</v>
      </c>
      <c r="C11" s="117">
        <v>25590.828000000001</v>
      </c>
      <c r="D11" s="117">
        <v>28276.52</v>
      </c>
      <c r="E11" s="117">
        <v>28302.008999999998</v>
      </c>
      <c r="F11" s="117">
        <v>27149.878000000001</v>
      </c>
      <c r="G11" s="117">
        <v>26629.132000000001</v>
      </c>
      <c r="H11" s="117">
        <v>28942.958999999999</v>
      </c>
      <c r="I11" s="117">
        <v>26238.202000000001</v>
      </c>
      <c r="J11" s="117">
        <v>28740.569</v>
      </c>
      <c r="K11" s="117">
        <v>30119.197</v>
      </c>
      <c r="L11" s="117">
        <v>25934.591</v>
      </c>
      <c r="M11" s="117">
        <v>29372.628000000001</v>
      </c>
      <c r="N11" s="117">
        <v>333312.47400000005</v>
      </c>
      <c r="O11" s="104"/>
    </row>
    <row r="12" spans="1:15" ht="33.6">
      <c r="A12" s="105" t="s">
        <v>100</v>
      </c>
      <c r="B12" s="106">
        <f>AVERAGE(B7:B11)</f>
        <v>25476.986599999997</v>
      </c>
      <c r="C12" s="106">
        <f t="shared" ref="C12:N12" si="1">AVERAGE(C7:C11)</f>
        <v>23382.853600000002</v>
      </c>
      <c r="D12" s="106">
        <f t="shared" si="1"/>
        <v>26100.750200000002</v>
      </c>
      <c r="E12" s="106">
        <f t="shared" si="1"/>
        <v>24693.49</v>
      </c>
      <c r="F12" s="106">
        <f t="shared" si="1"/>
        <v>24823.306</v>
      </c>
      <c r="G12" s="106">
        <f t="shared" si="1"/>
        <v>24494.5926</v>
      </c>
      <c r="H12" s="106">
        <f t="shared" si="1"/>
        <v>25378.529399999999</v>
      </c>
      <c r="I12" s="106">
        <f t="shared" si="1"/>
        <v>26093.844000000001</v>
      </c>
      <c r="J12" s="106">
        <f t="shared" si="1"/>
        <v>26778.837199999998</v>
      </c>
      <c r="K12" s="106">
        <f t="shared" si="1"/>
        <v>27562.716200000003</v>
      </c>
      <c r="L12" s="106">
        <f t="shared" si="1"/>
        <v>25484.863999999998</v>
      </c>
      <c r="M12" s="106">
        <f t="shared" si="1"/>
        <v>26940.386599999998</v>
      </c>
      <c r="N12" s="106">
        <f t="shared" si="1"/>
        <v>307211.15640000004</v>
      </c>
    </row>
    <row r="13" spans="1:15" ht="30" customHeight="1">
      <c r="A13" s="107">
        <v>2026</v>
      </c>
      <c r="B13" s="120">
        <v>23826</v>
      </c>
      <c r="C13" s="120">
        <v>23129</v>
      </c>
      <c r="D13" s="120">
        <v>28002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>
        <f>SUM(B13:M13)</f>
        <v>74957</v>
      </c>
    </row>
    <row r="14" spans="1:15" ht="16.8">
      <c r="A14" s="108" t="s">
        <v>98</v>
      </c>
      <c r="B14" s="109">
        <f>IF(OR(B13=""),"",((B13-B11)/B11))</f>
        <v>-0.14955621190363591</v>
      </c>
      <c r="C14" s="109">
        <f t="shared" ref="C14:M14" si="2">IF(OR(C13=""),"",((C13-C11)/C11))</f>
        <v>-9.6199622771096005E-2</v>
      </c>
      <c r="D14" s="109">
        <f t="shared" si="2"/>
        <v>-9.7084082482568734E-3</v>
      </c>
      <c r="E14" s="109" t="str">
        <f t="shared" si="2"/>
        <v/>
      </c>
      <c r="F14" s="109" t="str">
        <f t="shared" si="2"/>
        <v/>
      </c>
      <c r="G14" s="109" t="str">
        <f t="shared" si="2"/>
        <v/>
      </c>
      <c r="H14" s="109" t="str">
        <f t="shared" si="2"/>
        <v/>
      </c>
      <c r="I14" s="109" t="str">
        <f t="shared" si="2"/>
        <v/>
      </c>
      <c r="J14" s="109" t="str">
        <f t="shared" si="2"/>
        <v/>
      </c>
      <c r="K14" s="109" t="str">
        <f t="shared" si="2"/>
        <v/>
      </c>
      <c r="L14" s="109" t="str">
        <f t="shared" si="2"/>
        <v/>
      </c>
      <c r="M14" s="109" t="str">
        <f t="shared" si="2"/>
        <v/>
      </c>
      <c r="N14" s="109"/>
    </row>
    <row r="15" spans="1:15" ht="16.8">
      <c r="A15" s="108" t="s">
        <v>99</v>
      </c>
      <c r="B15" s="109">
        <f>IF(OR(B13=""),"",((B13-B12)/B12))</f>
        <v>-6.4803056417982993E-2</v>
      </c>
      <c r="C15" s="109">
        <f>IF(OR(C13=""),"",((C13-C12)/C12))</f>
        <v>-1.0856399494371472E-2</v>
      </c>
      <c r="D15" s="109">
        <f t="shared" ref="D15:M15" si="3">IF(OR(D13=""),"",((D13-D12)/D12))</f>
        <v>7.2842726183402873E-2</v>
      </c>
      <c r="E15" s="109" t="str">
        <f t="shared" si="3"/>
        <v/>
      </c>
      <c r="F15" s="109" t="str">
        <f t="shared" si="3"/>
        <v/>
      </c>
      <c r="G15" s="109" t="str">
        <f t="shared" si="3"/>
        <v/>
      </c>
      <c r="H15" s="109" t="str">
        <f t="shared" si="3"/>
        <v/>
      </c>
      <c r="I15" s="109" t="str">
        <f t="shared" si="3"/>
        <v/>
      </c>
      <c r="J15" s="109" t="str">
        <f>IF(OR(J13=""),"",((J13-J12)/J12))</f>
        <v/>
      </c>
      <c r="K15" s="109" t="str">
        <f t="shared" si="3"/>
        <v/>
      </c>
      <c r="L15" s="109" t="str">
        <f t="shared" si="3"/>
        <v/>
      </c>
      <c r="M15" s="109" t="str">
        <f t="shared" si="3"/>
        <v/>
      </c>
      <c r="N15" s="109"/>
    </row>
    <row r="16" spans="1:1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1:15" ht="38.4">
      <c r="A17" s="86" t="s">
        <v>131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spans="1:15" ht="21.6">
      <c r="A18" s="97" t="s">
        <v>151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spans="1:15" ht="16.8">
      <c r="A19" s="99" t="s">
        <v>64</v>
      </c>
      <c r="B19" s="100" t="s">
        <v>65</v>
      </c>
      <c r="C19" s="100" t="s">
        <v>66</v>
      </c>
      <c r="D19" s="100" t="s">
        <v>67</v>
      </c>
      <c r="E19" s="100" t="s">
        <v>68</v>
      </c>
      <c r="F19" s="100" t="s">
        <v>69</v>
      </c>
      <c r="G19" s="100" t="s">
        <v>70</v>
      </c>
      <c r="H19" s="100" t="s">
        <v>71</v>
      </c>
      <c r="I19" s="100" t="s">
        <v>72</v>
      </c>
      <c r="J19" s="100" t="s">
        <v>73</v>
      </c>
      <c r="K19" s="100" t="s">
        <v>74</v>
      </c>
      <c r="L19" s="100" t="s">
        <v>75</v>
      </c>
      <c r="M19" s="100" t="s">
        <v>76</v>
      </c>
      <c r="N19" s="100" t="s">
        <v>77</v>
      </c>
    </row>
    <row r="20" spans="1:15" ht="18.75" customHeight="1">
      <c r="A20" s="101">
        <v>2020</v>
      </c>
      <c r="B20" s="116">
        <v>6695.9179999999988</v>
      </c>
      <c r="C20" s="116">
        <v>6017.813000000001</v>
      </c>
      <c r="D20" s="116">
        <v>7198.8170000000009</v>
      </c>
      <c r="E20" s="116">
        <v>6956.6469999999981</v>
      </c>
      <c r="F20" s="116">
        <v>6885.8760000000002</v>
      </c>
      <c r="G20" s="116">
        <v>6981.4359999999979</v>
      </c>
      <c r="H20" s="116">
        <v>6921.9289999999983</v>
      </c>
      <c r="I20" s="116">
        <v>6324.076</v>
      </c>
      <c r="J20" s="116">
        <v>7244.8789999999999</v>
      </c>
      <c r="K20" s="116">
        <v>7061.6429999999982</v>
      </c>
      <c r="L20" s="116">
        <v>6678.4789999999994</v>
      </c>
      <c r="M20" s="116">
        <v>7637.4860000000008</v>
      </c>
      <c r="N20" s="116">
        <f>SUM(B20:M20)</f>
        <v>82604.999000000011</v>
      </c>
    </row>
    <row r="21" spans="1:15" ht="18.75" customHeight="1">
      <c r="A21" s="102">
        <v>2021</v>
      </c>
      <c r="B21" s="117">
        <v>6955.701</v>
      </c>
      <c r="C21" s="117">
        <v>6387.7939999999999</v>
      </c>
      <c r="D21" s="117">
        <v>7338.4259999999995</v>
      </c>
      <c r="E21" s="117">
        <v>7026.5990000000002</v>
      </c>
      <c r="F21" s="117">
        <v>6734.5559999999996</v>
      </c>
      <c r="G21" s="117">
        <v>7289.3620000000001</v>
      </c>
      <c r="H21" s="117">
        <v>6529.3360000000002</v>
      </c>
      <c r="I21" s="117">
        <v>6589.18</v>
      </c>
      <c r="J21" s="117">
        <v>7089.4030000000002</v>
      </c>
      <c r="K21" s="117">
        <v>6633.8680000000004</v>
      </c>
      <c r="L21" s="117">
        <v>6426.3959999999997</v>
      </c>
      <c r="M21" s="117">
        <v>7470.0110000000004</v>
      </c>
      <c r="N21" s="117">
        <f t="shared" ref="N21:N24" si="4">SUM(B21:M21)</f>
        <v>82470.631999999983</v>
      </c>
    </row>
    <row r="22" spans="1:15" ht="18.75" customHeight="1">
      <c r="A22" s="101">
        <v>2022</v>
      </c>
      <c r="B22" s="116">
        <v>6829.7209999999995</v>
      </c>
      <c r="C22" s="116">
        <v>6000.4679999999998</v>
      </c>
      <c r="D22" s="116">
        <v>5978.4179999999997</v>
      </c>
      <c r="E22" s="116">
        <v>4014.33</v>
      </c>
      <c r="F22" s="116">
        <v>3322.4639999999999</v>
      </c>
      <c r="G22" s="116">
        <v>2813.5969999999998</v>
      </c>
      <c r="H22" s="116">
        <v>2807.0530000000003</v>
      </c>
      <c r="I22" s="116">
        <v>2864.35</v>
      </c>
      <c r="J22" s="116">
        <v>4358.2649999999994</v>
      </c>
      <c r="K22" s="116">
        <v>4932.1610000000001</v>
      </c>
      <c r="L22" s="116">
        <v>5730.8829999999998</v>
      </c>
      <c r="M22" s="116">
        <v>6522.1820000000007</v>
      </c>
      <c r="N22" s="116">
        <f t="shared" si="4"/>
        <v>56173.892</v>
      </c>
    </row>
    <row r="23" spans="1:15" ht="18.75" customHeight="1">
      <c r="A23" s="102">
        <v>2023</v>
      </c>
      <c r="B23" s="117">
        <v>4885.3980000000001</v>
      </c>
      <c r="C23" s="117">
        <v>4104.3540000000003</v>
      </c>
      <c r="D23" s="117">
        <v>4895.6589999999997</v>
      </c>
      <c r="E23" s="117">
        <v>3731.5529999999999</v>
      </c>
      <c r="F23" s="117">
        <v>4667.1030000000001</v>
      </c>
      <c r="G23" s="117">
        <v>4750.9319999999998</v>
      </c>
      <c r="H23" s="117">
        <v>4771.1100000000006</v>
      </c>
      <c r="I23" s="117">
        <v>6032.5380000000005</v>
      </c>
      <c r="J23" s="117">
        <v>6034.7119999999995</v>
      </c>
      <c r="K23" s="117">
        <v>6298.7830000000004</v>
      </c>
      <c r="L23" s="117">
        <v>6132.0569999999998</v>
      </c>
      <c r="M23" s="117">
        <v>6168.4610000000002</v>
      </c>
      <c r="N23" s="117">
        <f t="shared" si="4"/>
        <v>62472.66</v>
      </c>
    </row>
    <row r="24" spans="1:15" ht="18.75" customHeight="1">
      <c r="A24" s="103">
        <v>2024</v>
      </c>
      <c r="B24" s="116">
        <v>6475</v>
      </c>
      <c r="C24" s="116">
        <v>5524</v>
      </c>
      <c r="D24" s="116">
        <v>5718</v>
      </c>
      <c r="E24" s="116">
        <v>5804</v>
      </c>
      <c r="F24" s="116">
        <v>5922</v>
      </c>
      <c r="G24" s="116">
        <v>5362</v>
      </c>
      <c r="H24" s="116">
        <v>5942</v>
      </c>
      <c r="I24" s="116">
        <v>5825</v>
      </c>
      <c r="J24" s="116">
        <v>6157</v>
      </c>
      <c r="K24" s="116">
        <v>6720</v>
      </c>
      <c r="L24" s="116">
        <v>5718</v>
      </c>
      <c r="M24" s="116">
        <v>6146</v>
      </c>
      <c r="N24" s="116">
        <f t="shared" si="4"/>
        <v>71313</v>
      </c>
      <c r="O24" s="104" t="s">
        <v>150</v>
      </c>
    </row>
    <row r="25" spans="1:15" ht="18.75" customHeight="1">
      <c r="A25" s="103">
        <v>2025</v>
      </c>
      <c r="B25" s="116">
        <v>6366.5640000000003</v>
      </c>
      <c r="C25" s="116">
        <v>5440.4889999999996</v>
      </c>
      <c r="D25" s="116">
        <v>5635.6970000000001</v>
      </c>
      <c r="E25" s="116">
        <v>6140.2030000000004</v>
      </c>
      <c r="F25" s="116">
        <v>6150.0280000000002</v>
      </c>
      <c r="G25" s="116">
        <v>6687.1719999999996</v>
      </c>
      <c r="H25" s="116">
        <v>7467.7619999999997</v>
      </c>
      <c r="I25" s="116">
        <v>6708.0360000000001</v>
      </c>
      <c r="J25" s="116">
        <v>7075.415</v>
      </c>
      <c r="K25" s="116">
        <v>7347.91</v>
      </c>
      <c r="L25" s="116">
        <v>6621.3770000000004</v>
      </c>
      <c r="M25" s="116">
        <v>6812</v>
      </c>
      <c r="N25" s="116">
        <v>78452.652999999991</v>
      </c>
      <c r="O25" s="104"/>
    </row>
    <row r="26" spans="1:15" ht="52.5" customHeight="1">
      <c r="A26" s="105" t="s">
        <v>100</v>
      </c>
      <c r="B26" s="119">
        <f>AVERAGE(B21:B25)</f>
        <v>6302.4767999999995</v>
      </c>
      <c r="C26" s="119">
        <f t="shared" ref="C26" si="5">AVERAGE(C21:C25)</f>
        <v>5491.4209999999994</v>
      </c>
      <c r="D26" s="119">
        <f t="shared" ref="D26" si="6">AVERAGE(D21:D25)</f>
        <v>5913.24</v>
      </c>
      <c r="E26" s="119">
        <f t="shared" ref="E26" si="7">AVERAGE(E21:E25)</f>
        <v>5343.3370000000004</v>
      </c>
      <c r="F26" s="119">
        <f t="shared" ref="F26" si="8">AVERAGE(F21:F25)</f>
        <v>5359.2302</v>
      </c>
      <c r="G26" s="119">
        <f t="shared" ref="G26" si="9">AVERAGE(G21:G25)</f>
        <v>5380.6125999999995</v>
      </c>
      <c r="H26" s="119">
        <f t="shared" ref="H26" si="10">AVERAGE(H21:H25)</f>
        <v>5503.4522000000006</v>
      </c>
      <c r="I26" s="119">
        <f t="shared" ref="I26" si="11">AVERAGE(I21:I25)</f>
        <v>5603.8207999999995</v>
      </c>
      <c r="J26" s="119">
        <f t="shared" ref="J26" si="12">AVERAGE(J21:J25)</f>
        <v>6142.9589999999998</v>
      </c>
      <c r="K26" s="119">
        <f t="shared" ref="K26" si="13">AVERAGE(K21:K25)</f>
        <v>6386.5444000000007</v>
      </c>
      <c r="L26" s="119">
        <f t="shared" ref="L26" si="14">AVERAGE(L21:L25)</f>
        <v>6125.7425999999996</v>
      </c>
      <c r="M26" s="119">
        <f t="shared" ref="M26" si="15">AVERAGE(M21:M25)</f>
        <v>6623.7308000000003</v>
      </c>
      <c r="N26" s="119">
        <f t="shared" ref="N26" si="16">AVERAGE(N21:N25)</f>
        <v>70176.5674</v>
      </c>
    </row>
    <row r="27" spans="1:15" ht="27" customHeight="1">
      <c r="A27" s="107">
        <v>2026</v>
      </c>
      <c r="B27" s="120">
        <v>6927</v>
      </c>
      <c r="C27" s="120">
        <v>6186</v>
      </c>
      <c r="D27" s="120">
        <v>6757</v>
      </c>
      <c r="E27" s="120"/>
      <c r="F27" s="120"/>
      <c r="G27" s="120"/>
      <c r="H27" s="120"/>
      <c r="I27" s="120"/>
      <c r="J27" s="120"/>
      <c r="K27" s="120"/>
      <c r="L27" s="120"/>
      <c r="M27" s="120"/>
      <c r="N27" s="120">
        <f>SUM(B27:M27)</f>
        <v>19870</v>
      </c>
    </row>
    <row r="28" spans="1:15" ht="32.25" customHeight="1">
      <c r="A28" s="108" t="s">
        <v>98</v>
      </c>
      <c r="B28" s="109">
        <f>IF(OR(B27=""),"",((B27-B25)/B25))</f>
        <v>8.8028016368012579E-2</v>
      </c>
      <c r="C28" s="109">
        <f t="shared" ref="C28" si="17">IF(OR(C27=""),"",((C27-C25)/C25))</f>
        <v>0.13703014563580598</v>
      </c>
      <c r="D28" s="109">
        <f t="shared" ref="D28" si="18">IF(OR(D27=""),"",((D27-D25)/D25))</f>
        <v>0.19896438719114953</v>
      </c>
      <c r="E28" s="109" t="str">
        <f t="shared" ref="E28" si="19">IF(OR(E27=""),"",((E27-E25)/E25))</f>
        <v/>
      </c>
      <c r="F28" s="109" t="str">
        <f t="shared" ref="F28" si="20">IF(OR(F27=""),"",((F27-F25)/F25))</f>
        <v/>
      </c>
      <c r="G28" s="109" t="str">
        <f t="shared" ref="G28" si="21">IF(OR(G27=""),"",((G27-G25)/G25))</f>
        <v/>
      </c>
      <c r="H28" s="109" t="str">
        <f t="shared" ref="H28" si="22">IF(OR(H27=""),"",((H27-H25)/H25))</f>
        <v/>
      </c>
      <c r="I28" s="109" t="str">
        <f t="shared" ref="I28" si="23">IF(OR(I27=""),"",((I27-I25)/I25))</f>
        <v/>
      </c>
      <c r="J28" s="109" t="str">
        <f t="shared" ref="J28" si="24">IF(OR(J27=""),"",((J27-J25)/J25))</f>
        <v/>
      </c>
      <c r="K28" s="109" t="str">
        <f t="shared" ref="K28" si="25">IF(OR(K27=""),"",((K27-K25)/K25))</f>
        <v/>
      </c>
      <c r="L28" s="109" t="str">
        <f t="shared" ref="L28" si="26">IF(OR(L27=""),"",((L27-L25)/L25))</f>
        <v/>
      </c>
      <c r="M28" s="109" t="str">
        <f t="shared" ref="M28" si="27">IF(OR(M27=""),"",((M27-M25)/M25))</f>
        <v/>
      </c>
      <c r="N28" s="109"/>
    </row>
    <row r="29" spans="1:15" ht="32.25" customHeight="1">
      <c r="A29" s="108" t="s">
        <v>99</v>
      </c>
      <c r="B29" s="109">
        <f>IF(OR(B27=""),"",((B27-B26)/B26))</f>
        <v>9.9091709468886999E-2</v>
      </c>
      <c r="C29" s="109">
        <f>IF(OR(C27=""),"",((C27-C26)/C26))</f>
        <v>0.12648438355026881</v>
      </c>
      <c r="D29" s="109">
        <f t="shared" ref="D29:I29" si="28">IF(OR(D27=""),"",((D27-D26)/D26))</f>
        <v>0.1426899635394471</v>
      </c>
      <c r="E29" s="109" t="str">
        <f t="shared" si="28"/>
        <v/>
      </c>
      <c r="F29" s="109" t="str">
        <f t="shared" si="28"/>
        <v/>
      </c>
      <c r="G29" s="109" t="str">
        <f t="shared" si="28"/>
        <v/>
      </c>
      <c r="H29" s="109" t="str">
        <f t="shared" si="28"/>
        <v/>
      </c>
      <c r="I29" s="109" t="str">
        <f t="shared" si="28"/>
        <v/>
      </c>
      <c r="J29" s="109" t="str">
        <f>IF(OR(J27=""),"",((J27-J26)/J26))</f>
        <v/>
      </c>
      <c r="K29" s="109" t="str">
        <f t="shared" ref="K29:M29" si="29">IF(OR(K27=""),"",((K27-K26)/K26))</f>
        <v/>
      </c>
      <c r="L29" s="109" t="str">
        <f t="shared" si="29"/>
        <v/>
      </c>
      <c r="M29" s="109" t="str">
        <f t="shared" si="29"/>
        <v/>
      </c>
      <c r="N29" s="109"/>
    </row>
    <row r="30" spans="1:1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spans="1:15" ht="38.4">
      <c r="A31" s="86" t="s">
        <v>132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1:15" s="111" customFormat="1" ht="21.6">
      <c r="A32" s="97" t="s">
        <v>151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5" ht="23.25" customHeight="1">
      <c r="A33" s="99" t="s">
        <v>64</v>
      </c>
      <c r="B33" s="100" t="s">
        <v>65</v>
      </c>
      <c r="C33" s="100" t="s">
        <v>66</v>
      </c>
      <c r="D33" s="100" t="s">
        <v>67</v>
      </c>
      <c r="E33" s="100" t="s">
        <v>68</v>
      </c>
      <c r="F33" s="100" t="s">
        <v>69</v>
      </c>
      <c r="G33" s="100" t="s">
        <v>70</v>
      </c>
      <c r="H33" s="100" t="s">
        <v>71</v>
      </c>
      <c r="I33" s="100" t="s">
        <v>72</v>
      </c>
      <c r="J33" s="100" t="s">
        <v>73</v>
      </c>
      <c r="K33" s="100" t="s">
        <v>74</v>
      </c>
      <c r="L33" s="100" t="s">
        <v>75</v>
      </c>
      <c r="M33" s="100" t="s">
        <v>76</v>
      </c>
      <c r="N33" s="100" t="s">
        <v>77</v>
      </c>
    </row>
    <row r="34" spans="1:15" ht="23.25" customHeight="1">
      <c r="A34" s="101">
        <v>2020</v>
      </c>
      <c r="B34" s="116">
        <v>5568.4580000000014</v>
      </c>
      <c r="C34" s="116">
        <v>5108.93</v>
      </c>
      <c r="D34" s="116">
        <v>6068.0440000000008</v>
      </c>
      <c r="E34" s="116">
        <v>5944.9550000000027</v>
      </c>
      <c r="F34" s="116">
        <v>5060.0849999999991</v>
      </c>
      <c r="G34" s="116">
        <v>5255.3419999999996</v>
      </c>
      <c r="H34" s="116">
        <v>4157.8059999999978</v>
      </c>
      <c r="I34" s="116">
        <v>3669.7360000000003</v>
      </c>
      <c r="J34" s="116">
        <v>5033.1519999999991</v>
      </c>
      <c r="K34" s="116">
        <v>5334.89</v>
      </c>
      <c r="L34" s="116">
        <v>4781.4129999999996</v>
      </c>
      <c r="M34" s="116">
        <v>7793.1250000000027</v>
      </c>
      <c r="N34" s="116">
        <f>SUM(B34:M34)</f>
        <v>63775.936000000002</v>
      </c>
    </row>
    <row r="35" spans="1:15" ht="23.25" customHeight="1">
      <c r="A35" s="102">
        <v>2021</v>
      </c>
      <c r="B35" s="117">
        <v>4703.9440000000004</v>
      </c>
      <c r="C35" s="117">
        <v>4748.951</v>
      </c>
      <c r="D35" s="117">
        <v>5759.848</v>
      </c>
      <c r="E35" s="117">
        <v>4899.5319999999992</v>
      </c>
      <c r="F35" s="117">
        <v>4817.973</v>
      </c>
      <c r="G35" s="117">
        <v>5698.8960000000006</v>
      </c>
      <c r="H35" s="117">
        <v>5607.6009999999997</v>
      </c>
      <c r="I35" s="117">
        <v>5424.6459999999997</v>
      </c>
      <c r="J35" s="117">
        <v>6382.8890000000001</v>
      </c>
      <c r="K35" s="117">
        <v>6331.1189999999997</v>
      </c>
      <c r="L35" s="117">
        <v>6922.893</v>
      </c>
      <c r="M35" s="117">
        <v>8219.652</v>
      </c>
      <c r="N35" s="117">
        <f t="shared" ref="N35:N37" si="30">SUM(B35:M35)</f>
        <v>69517.944000000003</v>
      </c>
    </row>
    <row r="36" spans="1:15" ht="23.25" customHeight="1">
      <c r="A36" s="101">
        <v>2022</v>
      </c>
      <c r="B36" s="116">
        <v>5516.3270000000002</v>
      </c>
      <c r="C36" s="116">
        <v>5231.9660000000003</v>
      </c>
      <c r="D36" s="116">
        <v>4314.4230000000007</v>
      </c>
      <c r="E36" s="116">
        <v>2275.221</v>
      </c>
      <c r="F36" s="116">
        <v>1522.885</v>
      </c>
      <c r="G36" s="116">
        <v>1107.616</v>
      </c>
      <c r="H36" s="116">
        <v>947.38400000000001</v>
      </c>
      <c r="I36" s="116">
        <v>1456.5889999999999</v>
      </c>
      <c r="J36" s="116">
        <v>2155.221</v>
      </c>
      <c r="K36" s="116">
        <v>3569.587</v>
      </c>
      <c r="L36" s="116">
        <v>3631.232</v>
      </c>
      <c r="M36" s="116">
        <v>3742.0340000000001</v>
      </c>
      <c r="N36" s="116">
        <f t="shared" si="30"/>
        <v>35470.485000000001</v>
      </c>
    </row>
    <row r="37" spans="1:15" ht="23.25" customHeight="1">
      <c r="A37" s="102">
        <v>2023</v>
      </c>
      <c r="B37" s="117">
        <v>2323.67</v>
      </c>
      <c r="C37" s="117">
        <v>1533.7640000000001</v>
      </c>
      <c r="D37" s="117">
        <v>1826.5239999999999</v>
      </c>
      <c r="E37" s="117">
        <v>1687.9279999999999</v>
      </c>
      <c r="F37" s="117">
        <v>2335.96</v>
      </c>
      <c r="G37" s="117">
        <v>3569.7039999999997</v>
      </c>
      <c r="H37" s="117">
        <v>4062.759</v>
      </c>
      <c r="I37" s="117">
        <v>4661.3980000000001</v>
      </c>
      <c r="J37" s="117">
        <v>4638.5739999999996</v>
      </c>
      <c r="K37" s="117">
        <v>5061.9400000000005</v>
      </c>
      <c r="L37" s="117">
        <v>3744.2739999999999</v>
      </c>
      <c r="M37" s="117">
        <v>5936.7469999999994</v>
      </c>
      <c r="N37" s="117">
        <f t="shared" si="30"/>
        <v>41383.241999999998</v>
      </c>
    </row>
    <row r="38" spans="1:15" ht="23.25" customHeight="1">
      <c r="A38" s="103">
        <v>2024</v>
      </c>
      <c r="B38" s="116">
        <v>5043.5219999999999</v>
      </c>
      <c r="C38" s="116">
        <v>4682.1120000000001</v>
      </c>
      <c r="D38" s="116">
        <v>5292.9750000000004</v>
      </c>
      <c r="E38" s="116">
        <v>5448.4440000000004</v>
      </c>
      <c r="F38" s="116">
        <v>5197.92</v>
      </c>
      <c r="G38" s="116">
        <v>5188.098</v>
      </c>
      <c r="H38" s="116">
        <v>5591.5010000000002</v>
      </c>
      <c r="I38" s="116">
        <v>4211.1980000000003</v>
      </c>
      <c r="J38" s="116">
        <v>4835.8549999999996</v>
      </c>
      <c r="K38" s="116">
        <v>5522.1729999999998</v>
      </c>
      <c r="L38" s="116">
        <v>4799.21</v>
      </c>
      <c r="M38" s="116">
        <v>6523.8639999999996</v>
      </c>
      <c r="N38" s="116">
        <f>SUM(B38:M38)</f>
        <v>62336.872000000003</v>
      </c>
      <c r="O38" s="112"/>
    </row>
    <row r="39" spans="1:15" ht="23.25" customHeight="1">
      <c r="A39" s="296">
        <v>2025</v>
      </c>
      <c r="B39" s="117">
        <v>3857.596</v>
      </c>
      <c r="C39" s="117">
        <v>3700.0329999999999</v>
      </c>
      <c r="D39" s="117">
        <v>3917.0610000000001</v>
      </c>
      <c r="E39" s="117">
        <v>4197.6059999999998</v>
      </c>
      <c r="F39" s="117">
        <v>3873.3240000000001</v>
      </c>
      <c r="G39" s="117">
        <v>4135.6610000000001</v>
      </c>
      <c r="H39" s="117">
        <v>4372.1049999999996</v>
      </c>
      <c r="I39" s="117">
        <v>3742.9949999999999</v>
      </c>
      <c r="J39" s="117">
        <v>4844.9849999999997</v>
      </c>
      <c r="K39" s="117">
        <v>5082.6189999999997</v>
      </c>
      <c r="L39" s="117">
        <v>4398.4260000000004</v>
      </c>
      <c r="M39" s="117">
        <v>5581</v>
      </c>
      <c r="N39" s="117">
        <v>51703.410999999993</v>
      </c>
      <c r="O39" s="112"/>
    </row>
    <row r="40" spans="1:15" ht="48" customHeight="1">
      <c r="A40" s="105" t="s">
        <v>100</v>
      </c>
      <c r="B40" s="106">
        <f>AVERAGE(B35:B39)</f>
        <v>4289.0118000000002</v>
      </c>
      <c r="C40" s="106">
        <f t="shared" ref="C40" si="31">AVERAGE(C35:C39)</f>
        <v>3979.3652000000002</v>
      </c>
      <c r="D40" s="106">
        <f>AVERAGE(D35:D39)</f>
        <v>4222.1662000000006</v>
      </c>
      <c r="E40" s="106">
        <f t="shared" ref="E40" si="32">AVERAGE(E35:E39)</f>
        <v>3701.7462</v>
      </c>
      <c r="F40" s="106">
        <f t="shared" ref="F40" si="33">AVERAGE(F35:F39)</f>
        <v>3549.6123999999995</v>
      </c>
      <c r="G40" s="106">
        <f t="shared" ref="G40" si="34">AVERAGE(G35:G39)</f>
        <v>3939.9949999999999</v>
      </c>
      <c r="H40" s="106">
        <f t="shared" ref="H40" si="35">AVERAGE(H35:H39)</f>
        <v>4116.2699999999995</v>
      </c>
      <c r="I40" s="106">
        <f t="shared" ref="I40" si="36">AVERAGE(I35:I39)</f>
        <v>3899.3652000000002</v>
      </c>
      <c r="J40" s="106">
        <f t="shared" ref="J40" si="37">AVERAGE(J35:J39)</f>
        <v>4571.5048000000006</v>
      </c>
      <c r="K40" s="106">
        <f t="shared" ref="K40" si="38">AVERAGE(K35:K39)</f>
        <v>5113.4875999999995</v>
      </c>
      <c r="L40" s="106">
        <f t="shared" ref="L40" si="39">AVERAGE(L35:L39)</f>
        <v>4699.2070000000003</v>
      </c>
      <c r="M40" s="106">
        <f t="shared" ref="M40" si="40">AVERAGE(M35:M39)</f>
        <v>6000.6593999999996</v>
      </c>
      <c r="N40" s="106">
        <f t="shared" ref="N40" si="41">AVERAGE(N35:N39)</f>
        <v>52082.390800000001</v>
      </c>
    </row>
    <row r="41" spans="1:15" ht="29.25" customHeight="1">
      <c r="A41" s="107">
        <v>2026</v>
      </c>
      <c r="B41" s="120">
        <v>3858</v>
      </c>
      <c r="C41" s="120">
        <v>3656</v>
      </c>
      <c r="D41" s="120">
        <v>4609</v>
      </c>
      <c r="E41" s="120"/>
      <c r="F41" s="120"/>
      <c r="G41" s="120"/>
      <c r="H41" s="120"/>
      <c r="I41" s="120"/>
      <c r="J41" s="120"/>
      <c r="K41" s="120"/>
      <c r="L41" s="120"/>
      <c r="M41" s="120"/>
      <c r="N41" s="120">
        <f>SUM(B41:M41)</f>
        <v>12123</v>
      </c>
    </row>
    <row r="42" spans="1:15" ht="27.75" customHeight="1">
      <c r="A42" s="108" t="s">
        <v>98</v>
      </c>
      <c r="B42" s="109">
        <f>IF(OR(B41=""),"",((B41-B39)/B39))</f>
        <v>1.0472843708879737E-4</v>
      </c>
      <c r="C42" s="109">
        <f t="shared" ref="C42" si="42">IF(OR(C41=""),"",((C41-C39)/C39))</f>
        <v>-1.190070466939076E-2</v>
      </c>
      <c r="D42" s="109">
        <f t="shared" ref="D42" si="43">IF(OR(D41=""),"",((D41-D39)/D39))</f>
        <v>0.17664749157595447</v>
      </c>
      <c r="E42" s="109" t="str">
        <f t="shared" ref="E42" si="44">IF(OR(E41=""),"",((E41-E39)/E39))</f>
        <v/>
      </c>
      <c r="F42" s="109" t="str">
        <f t="shared" ref="F42" si="45">IF(OR(F41=""),"",((F41-F39)/F39))</f>
        <v/>
      </c>
      <c r="G42" s="109" t="str">
        <f t="shared" ref="G42" si="46">IF(OR(G41=""),"",((G41-G39)/G39))</f>
        <v/>
      </c>
      <c r="H42" s="109" t="str">
        <f t="shared" ref="H42" si="47">IF(OR(H41=""),"",((H41-H39)/H39))</f>
        <v/>
      </c>
      <c r="I42" s="109" t="str">
        <f t="shared" ref="I42" si="48">IF(OR(I41=""),"",((I41-I39)/I39))</f>
        <v/>
      </c>
      <c r="J42" s="109" t="str">
        <f t="shared" ref="J42" si="49">IF(OR(J41=""),"",((J41-J39)/J39))</f>
        <v/>
      </c>
      <c r="K42" s="109" t="str">
        <f t="shared" ref="K42" si="50">IF(OR(K41=""),"",((K41-K39)/K39))</f>
        <v/>
      </c>
      <c r="L42" s="109" t="str">
        <f t="shared" ref="L42" si="51">IF(OR(L41=""),"",((L41-L39)/L39))</f>
        <v/>
      </c>
      <c r="M42" s="109" t="str">
        <f t="shared" ref="M42" si="52">IF(OR(M41=""),"",((M41-M39)/M39))</f>
        <v/>
      </c>
      <c r="N42" s="109"/>
    </row>
    <row r="43" spans="1:15" ht="25.5" customHeight="1">
      <c r="A43" s="108" t="s">
        <v>99</v>
      </c>
      <c r="B43" s="109">
        <f>IF(OR(B41=""),"",((B41-B40)/B40))</f>
        <v>-0.10049209936890363</v>
      </c>
      <c r="C43" s="109">
        <f>IF(OR(C41=""),"",((C41-C40)/C40))</f>
        <v>-8.126049853378628E-2</v>
      </c>
      <c r="D43" s="109">
        <f t="shared" ref="D43:I43" si="53">IF(OR(D41=""),"",((D41-D40)/D40))</f>
        <v>9.1619747228330176E-2</v>
      </c>
      <c r="E43" s="109" t="str">
        <f t="shared" si="53"/>
        <v/>
      </c>
      <c r="F43" s="109" t="str">
        <f t="shared" si="53"/>
        <v/>
      </c>
      <c r="G43" s="109" t="str">
        <f t="shared" si="53"/>
        <v/>
      </c>
      <c r="H43" s="109" t="str">
        <f t="shared" si="53"/>
        <v/>
      </c>
      <c r="I43" s="109" t="str">
        <f t="shared" si="53"/>
        <v/>
      </c>
      <c r="J43" s="109" t="str">
        <f>IF(OR(J41=""),"",((J41-J40)/J40))</f>
        <v/>
      </c>
      <c r="K43" s="109" t="str">
        <f t="shared" ref="K43:M43" si="54">IF(OR(K41=""),"",((K41-K40)/K40))</f>
        <v/>
      </c>
      <c r="L43" s="109" t="str">
        <f t="shared" si="54"/>
        <v/>
      </c>
      <c r="M43" s="109" t="str">
        <f t="shared" si="54"/>
        <v/>
      </c>
      <c r="N43" s="109"/>
    </row>
    <row r="44" spans="1:1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</row>
    <row r="45" spans="1:15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</row>
    <row r="46" spans="1:15" ht="38.4">
      <c r="A46" s="86" t="s">
        <v>133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1"/>
    </row>
    <row r="47" spans="1:15" ht="21.6">
      <c r="A47" s="97" t="s">
        <v>151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1"/>
    </row>
    <row r="48" spans="1:15" ht="22.5" customHeight="1">
      <c r="A48" s="99" t="s">
        <v>64</v>
      </c>
      <c r="B48" s="100" t="s">
        <v>65</v>
      </c>
      <c r="C48" s="100" t="s">
        <v>66</v>
      </c>
      <c r="D48" s="100" t="s">
        <v>67</v>
      </c>
      <c r="E48" s="100" t="s">
        <v>68</v>
      </c>
      <c r="F48" s="100" t="s">
        <v>69</v>
      </c>
      <c r="G48" s="100" t="s">
        <v>70</v>
      </c>
      <c r="H48" s="100" t="s">
        <v>71</v>
      </c>
      <c r="I48" s="100" t="s">
        <v>72</v>
      </c>
      <c r="J48" s="100" t="s">
        <v>73</v>
      </c>
      <c r="K48" s="100" t="s">
        <v>74</v>
      </c>
      <c r="L48" s="100" t="s">
        <v>75</v>
      </c>
      <c r="M48" s="100" t="s">
        <v>76</v>
      </c>
      <c r="N48" s="100" t="s">
        <v>77</v>
      </c>
    </row>
    <row r="49" spans="1:15" ht="22.5" customHeight="1">
      <c r="A49" s="101">
        <v>2020</v>
      </c>
      <c r="B49" s="116">
        <v>1572.144</v>
      </c>
      <c r="C49" s="116">
        <v>1396.2159999999999</v>
      </c>
      <c r="D49" s="116">
        <v>1484.4670000000001</v>
      </c>
      <c r="E49" s="116">
        <v>1577.2380000000001</v>
      </c>
      <c r="F49" s="116">
        <v>1249.079</v>
      </c>
      <c r="G49" s="116">
        <v>1312.229</v>
      </c>
      <c r="H49" s="116">
        <v>1085.954</v>
      </c>
      <c r="I49" s="116">
        <v>886.971</v>
      </c>
      <c r="J49" s="116">
        <v>1430.585</v>
      </c>
      <c r="K49" s="116">
        <v>1533.7940000000001</v>
      </c>
      <c r="L49" s="116">
        <v>1739.9770000000003</v>
      </c>
      <c r="M49" s="116">
        <v>3551.0800000000008</v>
      </c>
      <c r="N49" s="116">
        <f>SUM(B49:M49)</f>
        <v>18819.734</v>
      </c>
    </row>
    <row r="50" spans="1:15" ht="22.5" customHeight="1">
      <c r="A50" s="102">
        <v>2021</v>
      </c>
      <c r="B50" s="117">
        <v>1070.9560000000001</v>
      </c>
      <c r="C50" s="117">
        <v>1031.181</v>
      </c>
      <c r="D50" s="117">
        <v>1482.66</v>
      </c>
      <c r="E50" s="117">
        <v>1219.8520000000001</v>
      </c>
      <c r="F50" s="117">
        <v>1089.5309999999999</v>
      </c>
      <c r="G50" s="117">
        <v>1115.5159999999998</v>
      </c>
      <c r="H50" s="117">
        <v>1035.171</v>
      </c>
      <c r="I50" s="117">
        <v>1001.0660000000001</v>
      </c>
      <c r="J50" s="117">
        <v>1481.9020000000003</v>
      </c>
      <c r="K50" s="117">
        <v>1628.04</v>
      </c>
      <c r="L50" s="117">
        <v>1947.086</v>
      </c>
      <c r="M50" s="117">
        <v>3550.6850000000004</v>
      </c>
      <c r="N50" s="117">
        <f t="shared" ref="N50:N52" si="55">SUM(B50:M50)</f>
        <v>17653.646000000001</v>
      </c>
    </row>
    <row r="51" spans="1:15" ht="22.5" customHeight="1">
      <c r="A51" s="101">
        <v>2022</v>
      </c>
      <c r="B51" s="116">
        <v>1298.4689999999998</v>
      </c>
      <c r="C51" s="116">
        <v>1269.7969999999998</v>
      </c>
      <c r="D51" s="116">
        <v>1312.896</v>
      </c>
      <c r="E51" s="116">
        <v>1317.5700000000002</v>
      </c>
      <c r="F51" s="116">
        <v>892.86699999999996</v>
      </c>
      <c r="G51" s="116">
        <v>812.85299999999995</v>
      </c>
      <c r="H51" s="116">
        <v>688.89</v>
      </c>
      <c r="I51" s="116">
        <v>975.90300000000002</v>
      </c>
      <c r="J51" s="116">
        <v>1323.7379999999998</v>
      </c>
      <c r="K51" s="116">
        <v>1513.482</v>
      </c>
      <c r="L51" s="116">
        <v>1695.646</v>
      </c>
      <c r="M51" s="116">
        <v>2903.2010000000005</v>
      </c>
      <c r="N51" s="116">
        <f t="shared" si="55"/>
        <v>16005.312000000002</v>
      </c>
    </row>
    <row r="52" spans="1:15" ht="22.5" customHeight="1">
      <c r="A52" s="102">
        <v>2023</v>
      </c>
      <c r="B52" s="117">
        <v>1031.3589999999999</v>
      </c>
      <c r="C52" s="117">
        <v>801.75</v>
      </c>
      <c r="D52" s="117">
        <v>770.52800000000002</v>
      </c>
      <c r="E52" s="117">
        <v>755.76600000000008</v>
      </c>
      <c r="F52" s="117">
        <v>866.70900000000006</v>
      </c>
      <c r="G52" s="117">
        <v>1257.3500000000001</v>
      </c>
      <c r="H52" s="117">
        <v>1060.876</v>
      </c>
      <c r="I52" s="117">
        <v>1258.4929999999999</v>
      </c>
      <c r="J52" s="117">
        <v>1313.7769999999998</v>
      </c>
      <c r="K52" s="117">
        <v>1326.402</v>
      </c>
      <c r="L52" s="117">
        <v>1321.4949999999999</v>
      </c>
      <c r="M52" s="117">
        <v>2586.5429999999997</v>
      </c>
      <c r="N52" s="117">
        <f t="shared" si="55"/>
        <v>14351.048000000001</v>
      </c>
    </row>
    <row r="53" spans="1:15" ht="22.5" customHeight="1">
      <c r="A53" s="103">
        <v>2024</v>
      </c>
      <c r="B53" s="116">
        <v>1109.6210000000001</v>
      </c>
      <c r="C53" s="116">
        <v>1064.92</v>
      </c>
      <c r="D53" s="116">
        <v>1387.6010000000001</v>
      </c>
      <c r="E53" s="116">
        <v>1168.527</v>
      </c>
      <c r="F53" s="116">
        <v>1148.8969999999999</v>
      </c>
      <c r="G53" s="116">
        <v>978.48199999999997</v>
      </c>
      <c r="H53" s="116">
        <v>995.50699999999995</v>
      </c>
      <c r="I53" s="116">
        <v>1006.876</v>
      </c>
      <c r="J53" s="116">
        <v>1191.817</v>
      </c>
      <c r="K53" s="116">
        <v>1484.97</v>
      </c>
      <c r="L53" s="116">
        <v>1596.634</v>
      </c>
      <c r="M53" s="116">
        <v>2784.4639999999999</v>
      </c>
      <c r="N53" s="116">
        <f>SUM(B53:M53)</f>
        <v>15918.315999999999</v>
      </c>
      <c r="O53" s="112"/>
    </row>
    <row r="54" spans="1:15" ht="22.5" customHeight="1">
      <c r="A54" s="296">
        <v>2025</v>
      </c>
      <c r="B54" s="117">
        <v>1080.8489999999999</v>
      </c>
      <c r="C54" s="117">
        <v>965.79300000000001</v>
      </c>
      <c r="D54" s="117">
        <v>1049.5719999999999</v>
      </c>
      <c r="E54" s="117">
        <v>1348.2239999999999</v>
      </c>
      <c r="F54" s="117">
        <v>998.65200000000004</v>
      </c>
      <c r="G54" s="117">
        <v>949.78</v>
      </c>
      <c r="H54" s="117">
        <v>989.10699999999997</v>
      </c>
      <c r="I54" s="117">
        <v>865.11400000000003</v>
      </c>
      <c r="J54" s="117">
        <v>1065.77</v>
      </c>
      <c r="K54" s="117">
        <v>1324.2139999999999</v>
      </c>
      <c r="L54" s="117">
        <v>1270.633</v>
      </c>
      <c r="M54" s="117">
        <v>2605</v>
      </c>
      <c r="N54" s="117">
        <v>14512.708000000001</v>
      </c>
      <c r="O54" s="112"/>
    </row>
    <row r="55" spans="1:15" ht="48.75" customHeight="1">
      <c r="A55" s="105" t="s">
        <v>100</v>
      </c>
      <c r="B55" s="106">
        <f>AVERAGE(B50:B54)</f>
        <v>1118.2508000000003</v>
      </c>
      <c r="C55" s="106">
        <f t="shared" ref="C55" si="56">AVERAGE(C50:C54)</f>
        <v>1026.6882000000001</v>
      </c>
      <c r="D55" s="106">
        <f>AVERAGE(D50:D54)</f>
        <v>1200.6514</v>
      </c>
      <c r="E55" s="106">
        <f t="shared" ref="E55" si="57">AVERAGE(E50:E54)</f>
        <v>1161.9878000000001</v>
      </c>
      <c r="F55" s="106">
        <f t="shared" ref="F55" si="58">AVERAGE(F50:F54)</f>
        <v>999.33119999999997</v>
      </c>
      <c r="G55" s="106">
        <f t="shared" ref="G55" si="59">AVERAGE(G50:G54)</f>
        <v>1022.7962</v>
      </c>
      <c r="H55" s="106">
        <f t="shared" ref="H55" si="60">AVERAGE(H50:H54)</f>
        <v>953.91019999999992</v>
      </c>
      <c r="I55" s="106">
        <f t="shared" ref="I55" si="61">AVERAGE(I50:I54)</f>
        <v>1021.4903999999999</v>
      </c>
      <c r="J55" s="106">
        <f t="shared" ref="J55" si="62">AVERAGE(J50:J54)</f>
        <v>1275.4008000000001</v>
      </c>
      <c r="K55" s="106">
        <f t="shared" ref="K55" si="63">AVERAGE(K50:K54)</f>
        <v>1455.4216000000001</v>
      </c>
      <c r="L55" s="106">
        <f t="shared" ref="L55" si="64">AVERAGE(L50:L54)</f>
        <v>1566.2988</v>
      </c>
      <c r="M55" s="106">
        <f t="shared" ref="M55" si="65">AVERAGE(M50:M54)</f>
        <v>2885.9785999999999</v>
      </c>
      <c r="N55" s="106">
        <f t="shared" ref="N55" si="66">AVERAGE(N50:N54)</f>
        <v>15688.206</v>
      </c>
    </row>
    <row r="56" spans="1:15" ht="33" customHeight="1">
      <c r="A56" s="107">
        <v>2026</v>
      </c>
      <c r="B56" s="120">
        <v>944</v>
      </c>
      <c r="C56" s="120">
        <v>879</v>
      </c>
      <c r="D56" s="120">
        <v>1133</v>
      </c>
      <c r="E56" s="120"/>
      <c r="F56" s="120"/>
      <c r="G56" s="120"/>
      <c r="H56" s="120"/>
      <c r="I56" s="120"/>
      <c r="J56" s="120"/>
      <c r="K56" s="120"/>
      <c r="L56" s="120"/>
      <c r="M56" s="120"/>
      <c r="N56" s="120">
        <f>SUM(B56:M56)</f>
        <v>2956</v>
      </c>
    </row>
    <row r="57" spans="1:15" ht="26.25" customHeight="1">
      <c r="A57" s="108" t="s">
        <v>98</v>
      </c>
      <c r="B57" s="109">
        <f>IF(OR(B56=""),"",((B56-B54)/B54))</f>
        <v>-0.12661250553962666</v>
      </c>
      <c r="C57" s="109">
        <f>IF(OR(C56=""),"",((C56-C54)/C54))</f>
        <v>-8.9867083319096333E-2</v>
      </c>
      <c r="D57" s="109">
        <f t="shared" ref="D57" si="67">IF(OR(D56=""),"",((D56-D54)/D54))</f>
        <v>7.9487638770851465E-2</v>
      </c>
      <c r="E57" s="109" t="str">
        <f t="shared" ref="E57" si="68">IF(OR(E56=""),"",((E56-E54)/E54))</f>
        <v/>
      </c>
      <c r="F57" s="109" t="str">
        <f t="shared" ref="F57" si="69">IF(OR(F56=""),"",((F56-F54)/F54))</f>
        <v/>
      </c>
      <c r="G57" s="109" t="str">
        <f t="shared" ref="G57" si="70">IF(OR(G56=""),"",((G56-G54)/G54))</f>
        <v/>
      </c>
      <c r="H57" s="109" t="str">
        <f t="shared" ref="H57" si="71">IF(OR(H56=""),"",((H56-H54)/H54))</f>
        <v/>
      </c>
      <c r="I57" s="109" t="str">
        <f t="shared" ref="I57" si="72">IF(OR(I56=""),"",((I56-I54)/I54))</f>
        <v/>
      </c>
      <c r="J57" s="109" t="str">
        <f t="shared" ref="J57" si="73">IF(OR(J56=""),"",((J56-J54)/J54))</f>
        <v/>
      </c>
      <c r="K57" s="109" t="str">
        <f t="shared" ref="K57" si="74">IF(OR(K56=""),"",((K56-K54)/K54))</f>
        <v/>
      </c>
      <c r="L57" s="109" t="str">
        <f t="shared" ref="L57" si="75">IF(OR(L56=""),"",((L56-L54)/L54))</f>
        <v/>
      </c>
      <c r="M57" s="109" t="str">
        <f t="shared" ref="M57" si="76">IF(OR(M56=""),"",((M56-M54)/M54))</f>
        <v/>
      </c>
      <c r="N57" s="109"/>
    </row>
    <row r="58" spans="1:15" ht="27" customHeight="1">
      <c r="A58" s="108" t="s">
        <v>99</v>
      </c>
      <c r="B58" s="109">
        <f>IF(OR(B56=""),"",((B56-B55)/B55))</f>
        <v>-0.15582443580635061</v>
      </c>
      <c r="C58" s="109">
        <f>IF(OR(C56=""),"",((C56-C55)/C55))</f>
        <v>-0.14384912576184283</v>
      </c>
      <c r="D58" s="109">
        <f t="shared" ref="D58:I58" si="77">IF(OR(D56=""),"",((D56-D55)/D55))</f>
        <v>-5.6345580407435474E-2</v>
      </c>
      <c r="E58" s="109" t="str">
        <f t="shared" si="77"/>
        <v/>
      </c>
      <c r="F58" s="109" t="str">
        <f t="shared" si="77"/>
        <v/>
      </c>
      <c r="G58" s="109" t="str">
        <f t="shared" si="77"/>
        <v/>
      </c>
      <c r="H58" s="109" t="str">
        <f t="shared" si="77"/>
        <v/>
      </c>
      <c r="I58" s="109" t="str">
        <f t="shared" si="77"/>
        <v/>
      </c>
      <c r="J58" s="109" t="str">
        <f>IF(OR(J56=""),"",((J56-J55)/J55))</f>
        <v/>
      </c>
      <c r="K58" s="109" t="str">
        <f t="shared" ref="K58:M58" si="78">IF(OR(K56=""),"",((K56-K55)/K55))</f>
        <v/>
      </c>
      <c r="L58" s="109" t="str">
        <f t="shared" si="78"/>
        <v/>
      </c>
      <c r="M58" s="109" t="str">
        <f t="shared" si="78"/>
        <v/>
      </c>
      <c r="N58" s="109"/>
    </row>
    <row r="59" spans="1:1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</row>
    <row r="60" spans="1:1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</row>
    <row r="61" spans="1:15" ht="32.25" customHeight="1">
      <c r="A61" s="86" t="s">
        <v>136</v>
      </c>
      <c r="B61" s="86"/>
      <c r="C61" s="113" t="s">
        <v>137</v>
      </c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282" t="s">
        <v>152</v>
      </c>
    </row>
    <row r="62" spans="1:15" ht="21.6">
      <c r="A62" s="97" t="s">
        <v>151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1"/>
    </row>
    <row r="63" spans="1:15" ht="25.5" customHeight="1">
      <c r="A63" s="99" t="s">
        <v>64</v>
      </c>
      <c r="B63" s="100" t="s">
        <v>65</v>
      </c>
      <c r="C63" s="100" t="s">
        <v>66</v>
      </c>
      <c r="D63" s="100" t="s">
        <v>67</v>
      </c>
      <c r="E63" s="100" t="s">
        <v>68</v>
      </c>
      <c r="F63" s="100" t="s">
        <v>69</v>
      </c>
      <c r="G63" s="100" t="s">
        <v>70</v>
      </c>
      <c r="H63" s="100" t="s">
        <v>71</v>
      </c>
      <c r="I63" s="100" t="s">
        <v>72</v>
      </c>
      <c r="J63" s="100" t="s">
        <v>73</v>
      </c>
      <c r="K63" s="100" t="s">
        <v>74</v>
      </c>
      <c r="L63" s="100" t="s">
        <v>75</v>
      </c>
      <c r="M63" s="100" t="s">
        <v>76</v>
      </c>
      <c r="N63" s="100" t="s">
        <v>77</v>
      </c>
      <c r="O63" s="111"/>
    </row>
    <row r="64" spans="1:15" ht="25.5" customHeight="1">
      <c r="A64" s="101">
        <v>2020</v>
      </c>
      <c r="B64" s="116">
        <v>2197.9960000000001</v>
      </c>
      <c r="C64" s="116">
        <v>1907.8610000000001</v>
      </c>
      <c r="D64" s="116">
        <v>2093.895</v>
      </c>
      <c r="E64" s="116">
        <v>2080.9290000000001</v>
      </c>
      <c r="F64" s="116">
        <v>1841.4659999999999</v>
      </c>
      <c r="G64" s="116">
        <v>1927.9580000000001</v>
      </c>
      <c r="H64" s="116">
        <v>1744.0229999999999</v>
      </c>
      <c r="I64" s="116">
        <v>1739.403</v>
      </c>
      <c r="J64" s="116">
        <v>1832.925</v>
      </c>
      <c r="K64" s="116">
        <v>1914.6949999999999</v>
      </c>
      <c r="L64" s="116">
        <v>1712.2080000000001</v>
      </c>
      <c r="M64" s="116">
        <v>1851.7650000000003</v>
      </c>
      <c r="N64" s="116">
        <f>SUM(B64:M64)</f>
        <v>22845.124</v>
      </c>
      <c r="O64" s="111"/>
    </row>
    <row r="65" spans="1:15" ht="25.5" customHeight="1">
      <c r="A65" s="102">
        <v>2021</v>
      </c>
      <c r="B65" s="117">
        <v>1840.1220000000001</v>
      </c>
      <c r="C65" s="117">
        <v>1802.4690000000001</v>
      </c>
      <c r="D65" s="117">
        <v>2097.2260000000001</v>
      </c>
      <c r="E65" s="117">
        <v>1812.7190000000001</v>
      </c>
      <c r="F65" s="117">
        <v>1642.384</v>
      </c>
      <c r="G65" s="117">
        <v>1665.1510000000001</v>
      </c>
      <c r="H65" s="117">
        <v>1620.998</v>
      </c>
      <c r="I65" s="117">
        <v>1641.722</v>
      </c>
      <c r="J65" s="117">
        <v>1681.723</v>
      </c>
      <c r="K65" s="117">
        <v>1706.2819999999999</v>
      </c>
      <c r="L65" s="117">
        <v>1667.105</v>
      </c>
      <c r="M65" s="117">
        <v>1753.2470000000001</v>
      </c>
      <c r="N65" s="117">
        <f t="shared" ref="N65:N67" si="79">SUM(B65:M65)</f>
        <v>20931.148000000001</v>
      </c>
      <c r="O65" s="111"/>
    </row>
    <row r="66" spans="1:15" ht="25.5" customHeight="1">
      <c r="A66" s="101">
        <v>2022</v>
      </c>
      <c r="B66" s="116">
        <v>1788.8320000000001</v>
      </c>
      <c r="C66" s="116">
        <v>1654.057</v>
      </c>
      <c r="D66" s="116">
        <v>1869.539</v>
      </c>
      <c r="E66" s="116">
        <v>1665.0719999999999</v>
      </c>
      <c r="F66" s="116">
        <v>1717.1210000000001</v>
      </c>
      <c r="G66" s="116">
        <v>1507.8109999999999</v>
      </c>
      <c r="H66" s="116">
        <v>1391.403</v>
      </c>
      <c r="I66" s="116">
        <v>1546.173</v>
      </c>
      <c r="J66" s="116">
        <v>1470.3219999999999</v>
      </c>
      <c r="K66" s="116">
        <v>1453.682</v>
      </c>
      <c r="L66" s="116">
        <v>1415.0309999999999</v>
      </c>
      <c r="M66" s="116">
        <v>1475.3620000000001</v>
      </c>
      <c r="N66" s="116">
        <f t="shared" si="79"/>
        <v>18954.405000000002</v>
      </c>
      <c r="O66" s="111"/>
    </row>
    <row r="67" spans="1:15" ht="25.5" customHeight="1">
      <c r="A67" s="102">
        <v>2023</v>
      </c>
      <c r="B67" s="117">
        <v>1625.2159999999999</v>
      </c>
      <c r="C67" s="117">
        <v>1442.395</v>
      </c>
      <c r="D67" s="117">
        <v>1709.4829999999999</v>
      </c>
      <c r="E67" s="117">
        <v>1506.3779999999999</v>
      </c>
      <c r="F67" s="117">
        <v>1561.646</v>
      </c>
      <c r="G67" s="117">
        <v>1515.538</v>
      </c>
      <c r="H67" s="117">
        <v>1332.7159999999999</v>
      </c>
      <c r="I67" s="117">
        <v>1372.3520000000001</v>
      </c>
      <c r="J67" s="117">
        <v>1272.239</v>
      </c>
      <c r="K67" s="117">
        <v>1417.4960000000001</v>
      </c>
      <c r="L67" s="117">
        <v>1323.626</v>
      </c>
      <c r="M67" s="117">
        <v>1250.2860000000001</v>
      </c>
      <c r="N67" s="117">
        <f t="shared" si="79"/>
        <v>17329.370999999999</v>
      </c>
      <c r="O67" s="111"/>
    </row>
    <row r="68" spans="1:15" ht="25.5" customHeight="1">
      <c r="A68" s="103">
        <v>2024</v>
      </c>
      <c r="B68" s="118">
        <v>1592.7049999999999</v>
      </c>
      <c r="C68" s="118">
        <v>1444.933</v>
      </c>
      <c r="D68" s="118">
        <v>1473.896</v>
      </c>
      <c r="E68" s="118">
        <v>1493.78</v>
      </c>
      <c r="F68" s="118">
        <v>1514.568</v>
      </c>
      <c r="G68" s="118">
        <v>1212.4849999999999</v>
      </c>
      <c r="H68" s="118">
        <v>1438.124</v>
      </c>
      <c r="I68" s="118">
        <v>1347.6690000000001</v>
      </c>
      <c r="J68" s="118">
        <v>1281.105</v>
      </c>
      <c r="K68" s="118">
        <v>1412.5160000000001</v>
      </c>
      <c r="L68" s="118">
        <v>1244.4880000000001</v>
      </c>
      <c r="M68" s="118">
        <v>1335.4269999999999</v>
      </c>
      <c r="N68" s="116">
        <f>SUM(B68:M68)</f>
        <v>16791.696</v>
      </c>
      <c r="O68" s="115"/>
    </row>
    <row r="69" spans="1:15" ht="25.5" customHeight="1">
      <c r="A69" s="296">
        <v>2025</v>
      </c>
      <c r="B69" s="289">
        <v>1425.729</v>
      </c>
      <c r="C69" s="289">
        <v>1293.518</v>
      </c>
      <c r="D69" s="289">
        <v>1303.94</v>
      </c>
      <c r="E69" s="289">
        <v>1420.953</v>
      </c>
      <c r="F69" s="289">
        <v>1307.1220000000001</v>
      </c>
      <c r="G69" s="289">
        <v>1252.095</v>
      </c>
      <c r="H69" s="289">
        <v>1295.876</v>
      </c>
      <c r="I69" s="289">
        <v>1181.7080000000001</v>
      </c>
      <c r="J69" s="289">
        <v>1284.393</v>
      </c>
      <c r="K69" s="289">
        <v>1230.1769999999999</v>
      </c>
      <c r="L69" s="289">
        <v>1138.7239999999999</v>
      </c>
      <c r="M69" s="289">
        <v>1292.6379999999999</v>
      </c>
      <c r="N69" s="117">
        <v>15426.873</v>
      </c>
      <c r="O69" s="115"/>
    </row>
    <row r="70" spans="1:15" ht="48" customHeight="1">
      <c r="A70" s="105" t="s">
        <v>100</v>
      </c>
      <c r="B70" s="106">
        <f>AVERAGE(B65:B69)</f>
        <v>1654.5207999999998</v>
      </c>
      <c r="C70" s="106">
        <f>AVERAGE(C65:C69)</f>
        <v>1527.4744000000001</v>
      </c>
      <c r="D70" s="106">
        <f t="shared" ref="D70" si="80">AVERAGE(D65:D69)</f>
        <v>1690.8168000000001</v>
      </c>
      <c r="E70" s="106">
        <f t="shared" ref="E70" si="81">AVERAGE(E65:E69)</f>
        <v>1579.7804000000001</v>
      </c>
      <c r="F70" s="106">
        <f t="shared" ref="F70" si="82">AVERAGE(F65:F69)</f>
        <v>1548.5682000000002</v>
      </c>
      <c r="G70" s="106">
        <f t="shared" ref="G70" si="83">AVERAGE(G65:G69)</f>
        <v>1430.616</v>
      </c>
      <c r="H70" s="106">
        <f t="shared" ref="H70" si="84">AVERAGE(H65:H69)</f>
        <v>1415.8234</v>
      </c>
      <c r="I70" s="106">
        <f t="shared" ref="I70" si="85">AVERAGE(I65:I69)</f>
        <v>1417.9248</v>
      </c>
      <c r="J70" s="106">
        <f t="shared" ref="J70" si="86">AVERAGE(J65:J69)</f>
        <v>1397.9563999999998</v>
      </c>
      <c r="K70" s="106">
        <f t="shared" ref="K70" si="87">AVERAGE(K65:K69)</f>
        <v>1444.0306</v>
      </c>
      <c r="L70" s="106">
        <f t="shared" ref="L70" si="88">AVERAGE(L65:L69)</f>
        <v>1357.7948000000001</v>
      </c>
      <c r="M70" s="106">
        <f t="shared" ref="M70" si="89">AVERAGE(M65:M69)</f>
        <v>1421.3920000000001</v>
      </c>
      <c r="N70" s="106">
        <f t="shared" ref="N70" si="90">AVERAGE(N65:N69)</f>
        <v>17886.698599999996</v>
      </c>
      <c r="O70" s="111"/>
    </row>
    <row r="71" spans="1:15" ht="33" customHeight="1">
      <c r="A71" s="107">
        <v>2026</v>
      </c>
      <c r="B71" s="120">
        <v>1248</v>
      </c>
      <c r="C71" s="120">
        <v>1191</v>
      </c>
      <c r="D71" s="120">
        <v>1293</v>
      </c>
      <c r="E71" s="120"/>
      <c r="F71" s="120"/>
      <c r="G71" s="120"/>
      <c r="H71" s="120"/>
      <c r="I71" s="120"/>
      <c r="J71" s="120"/>
      <c r="K71" s="120"/>
      <c r="L71" s="120"/>
      <c r="M71" s="120"/>
      <c r="N71" s="120">
        <f>SUM(B71:M71)</f>
        <v>3732</v>
      </c>
    </row>
    <row r="72" spans="1:15" ht="16.8">
      <c r="A72" s="108" t="s">
        <v>98</v>
      </c>
      <c r="B72" s="109">
        <f>IF(OR(B71=""),"",((B71-B69)/B69))</f>
        <v>-0.12465833268454246</v>
      </c>
      <c r="C72" s="109">
        <f t="shared" ref="C72" si="91">IF(OR(C71=""),"",((C71-C69)/C69))</f>
        <v>-7.9255178513171085E-2</v>
      </c>
      <c r="D72" s="109">
        <f>IF(OR(D71=""),"",((D71-D69)/D69))</f>
        <v>-8.3899565930948151E-3</v>
      </c>
      <c r="E72" s="109" t="str">
        <f t="shared" ref="E72" si="92">IF(OR(E71=""),"",((E71-E69)/E69))</f>
        <v/>
      </c>
      <c r="F72" s="109" t="str">
        <f t="shared" ref="F72" si="93">IF(OR(F71=""),"",((F71-F69)/F69))</f>
        <v/>
      </c>
      <c r="G72" s="109" t="str">
        <f t="shared" ref="G72" si="94">IF(OR(G71=""),"",((G71-G69)/G69))</f>
        <v/>
      </c>
      <c r="H72" s="109" t="str">
        <f t="shared" ref="H72" si="95">IF(OR(H71=""),"",((H71-H69)/H69))</f>
        <v/>
      </c>
      <c r="I72" s="109" t="str">
        <f t="shared" ref="I72" si="96">IF(OR(I71=""),"",((I71-I69)/I69))</f>
        <v/>
      </c>
      <c r="J72" s="109" t="str">
        <f t="shared" ref="J72" si="97">IF(OR(J71=""),"",((J71-J69)/J69))</f>
        <v/>
      </c>
      <c r="K72" s="109" t="str">
        <f t="shared" ref="K72" si="98">IF(OR(K71=""),"",((K71-K69)/K69))</f>
        <v/>
      </c>
      <c r="L72" s="109" t="str">
        <f t="shared" ref="L72" si="99">IF(OR(L71=""),"",((L71-L69)/L69))</f>
        <v/>
      </c>
      <c r="M72" s="109" t="str">
        <f t="shared" ref="M72" si="100">IF(OR(M71=""),"",((M71-M69)/M69))</f>
        <v/>
      </c>
      <c r="N72" s="109"/>
    </row>
    <row r="73" spans="1:15" ht="16.8">
      <c r="A73" s="108" t="s">
        <v>99</v>
      </c>
      <c r="B73" s="109">
        <f>IF(OR(B71=""),"",((B71-B70)/B70))</f>
        <v>-0.24570304586077119</v>
      </c>
      <c r="C73" s="109">
        <f>IF(OR(C71=""),"",((C71-C70)/C70))</f>
        <v>-0.22028153139587808</v>
      </c>
      <c r="D73" s="109">
        <f t="shared" ref="D73:I73" si="101">IF(OR(D71=""),"",((D71-D70)/D70))</f>
        <v>-0.23528084178013847</v>
      </c>
      <c r="E73" s="109" t="str">
        <f t="shared" si="101"/>
        <v/>
      </c>
      <c r="F73" s="109" t="str">
        <f t="shared" si="101"/>
        <v/>
      </c>
      <c r="G73" s="109" t="str">
        <f t="shared" si="101"/>
        <v/>
      </c>
      <c r="H73" s="109" t="str">
        <f t="shared" si="101"/>
        <v/>
      </c>
      <c r="I73" s="109" t="str">
        <f t="shared" si="101"/>
        <v/>
      </c>
      <c r="J73" s="109" t="str">
        <f>IF(OR(J71=""),"",((J71-J70)/J70))</f>
        <v/>
      </c>
      <c r="K73" s="109" t="str">
        <f t="shared" ref="K73:M73" si="102">IF(OR(K71=""),"",((K71-K70)/K70))</f>
        <v/>
      </c>
      <c r="L73" s="109" t="str">
        <f t="shared" si="102"/>
        <v/>
      </c>
      <c r="M73" s="109" t="str">
        <f t="shared" si="102"/>
        <v/>
      </c>
      <c r="N73" s="109"/>
      <c r="O73" s="111"/>
    </row>
    <row r="74" spans="1:15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</row>
    <row r="75" spans="1:15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</row>
  </sheetData>
  <sheetProtection sheet="1" formatCells="0" formatColumns="0" formatRows="0" selectLockedCells="1"/>
  <mergeCells count="1">
    <mergeCell ref="K1:L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24AA8-F1CA-434F-932C-37256A50C27C}">
  <dimension ref="A1:P59"/>
  <sheetViews>
    <sheetView showGridLines="0" zoomScale="70" zoomScaleNormal="70" workbookViewId="0">
      <selection activeCell="F11" sqref="F11"/>
    </sheetView>
  </sheetViews>
  <sheetFormatPr baseColWidth="10" defaultColWidth="11.44140625" defaultRowHeight="16.8"/>
  <cols>
    <col min="1" max="5" width="11.44140625" style="1"/>
    <col min="6" max="6" width="69.109375" style="1" customWidth="1"/>
    <col min="7" max="16384" width="11.44140625" style="1"/>
  </cols>
  <sheetData>
    <row r="1" spans="1:16" ht="38.4">
      <c r="A1" s="3" t="s">
        <v>101</v>
      </c>
    </row>
    <row r="2" spans="1:16" s="36" customFormat="1"/>
    <row r="3" spans="1:16" s="36" customFormat="1" ht="38.4">
      <c r="A3" s="3" t="s">
        <v>105</v>
      </c>
    </row>
    <row r="4" spans="1:16" s="36" customFormat="1">
      <c r="A4" s="37" t="s">
        <v>102</v>
      </c>
      <c r="B4" s="36" t="s">
        <v>103</v>
      </c>
    </row>
    <row r="5" spans="1:16" s="36" customFormat="1">
      <c r="A5" s="37" t="s">
        <v>138</v>
      </c>
      <c r="B5" s="36" t="s">
        <v>139</v>
      </c>
    </row>
    <row r="6" spans="1:16" s="36" customFormat="1"/>
    <row r="7" spans="1:16" s="36" customFormat="1"/>
    <row r="8" spans="1:16" s="36" customFormat="1" ht="39" customHeight="1">
      <c r="A8" s="3" t="s">
        <v>104</v>
      </c>
    </row>
    <row r="9" spans="1:16" s="36" customFormat="1" ht="39" customHeight="1">
      <c r="A9" s="37" t="s">
        <v>138</v>
      </c>
      <c r="B9" s="84" t="s">
        <v>140</v>
      </c>
    </row>
    <row r="10" spans="1:16" s="36" customFormat="1" ht="16.5" customHeight="1">
      <c r="A10" s="570" t="s">
        <v>63</v>
      </c>
      <c r="B10" s="571"/>
      <c r="C10" s="571"/>
      <c r="D10" s="571"/>
      <c r="E10" s="572"/>
      <c r="F10" s="41" t="s">
        <v>87</v>
      </c>
      <c r="G10" s="38"/>
      <c r="H10" s="38"/>
      <c r="I10" s="39"/>
      <c r="J10" s="39"/>
      <c r="K10" s="39"/>
      <c r="L10" s="39"/>
      <c r="M10" s="39"/>
      <c r="N10" s="39"/>
      <c r="O10" s="40"/>
      <c r="P10" s="39"/>
    </row>
    <row r="11" spans="1:16" s="36" customFormat="1" ht="16.5" customHeight="1">
      <c r="A11" s="573"/>
      <c r="B11" s="574"/>
      <c r="C11" s="574"/>
      <c r="D11" s="574"/>
      <c r="E11" s="575"/>
      <c r="F11" s="42" t="s">
        <v>88</v>
      </c>
      <c r="G11" s="39"/>
      <c r="H11" s="39"/>
      <c r="I11" s="39"/>
      <c r="J11" s="39"/>
      <c r="K11" s="39"/>
      <c r="L11" s="39"/>
      <c r="M11" s="39"/>
      <c r="N11" s="39"/>
      <c r="O11" s="40"/>
      <c r="P11" s="39"/>
    </row>
    <row r="12" spans="1:16" s="36" customFormat="1" ht="16.5" customHeight="1">
      <c r="A12" s="576" t="s">
        <v>79</v>
      </c>
      <c r="B12" s="577"/>
      <c r="C12" s="577"/>
      <c r="D12" s="577"/>
      <c r="E12" s="578"/>
      <c r="F12" s="44" t="s">
        <v>89</v>
      </c>
      <c r="G12" s="38"/>
      <c r="H12" s="39"/>
      <c r="I12" s="39"/>
      <c r="J12" s="39"/>
      <c r="K12" s="39"/>
      <c r="L12" s="39"/>
      <c r="M12" s="39"/>
      <c r="N12" s="39"/>
      <c r="O12" s="40"/>
      <c r="P12" s="39"/>
    </row>
    <row r="13" spans="1:16" s="36" customFormat="1" ht="16.5" customHeight="1">
      <c r="A13" s="570" t="s">
        <v>80</v>
      </c>
      <c r="B13" s="571"/>
      <c r="C13" s="571"/>
      <c r="D13" s="571"/>
      <c r="E13" s="572"/>
      <c r="F13" s="41" t="s">
        <v>81</v>
      </c>
      <c r="G13" s="38"/>
      <c r="H13" s="38"/>
      <c r="I13" s="38"/>
      <c r="J13" s="38"/>
      <c r="K13" s="39"/>
      <c r="L13" s="39"/>
      <c r="M13" s="39"/>
      <c r="N13" s="39"/>
      <c r="O13" s="40"/>
      <c r="P13" s="39"/>
    </row>
    <row r="14" spans="1:16" s="36" customFormat="1" ht="16.5" customHeight="1">
      <c r="A14" s="579"/>
      <c r="B14" s="580"/>
      <c r="C14" s="580"/>
      <c r="D14" s="580"/>
      <c r="E14" s="581"/>
      <c r="F14" s="43" t="s">
        <v>82</v>
      </c>
      <c r="G14" s="39"/>
      <c r="H14" s="39"/>
      <c r="I14" s="39"/>
      <c r="J14" s="39"/>
      <c r="K14" s="39"/>
      <c r="L14" s="39"/>
      <c r="M14" s="39"/>
      <c r="N14" s="39"/>
      <c r="O14" s="40"/>
      <c r="P14" s="39"/>
    </row>
    <row r="15" spans="1:16" s="36" customFormat="1" ht="16.5" customHeight="1">
      <c r="A15" s="582" t="s">
        <v>90</v>
      </c>
      <c r="B15" s="583"/>
      <c r="C15" s="583"/>
      <c r="D15" s="583"/>
      <c r="E15" s="584"/>
      <c r="F15" s="45" t="s">
        <v>91</v>
      </c>
      <c r="G15" s="38"/>
      <c r="H15" s="38"/>
      <c r="I15" s="38"/>
      <c r="J15" s="38"/>
      <c r="K15" s="39"/>
      <c r="L15" s="39"/>
      <c r="M15" s="39"/>
      <c r="N15" s="39"/>
      <c r="O15" s="40"/>
      <c r="P15" s="39"/>
    </row>
    <row r="16" spans="1:16" s="36" customFormat="1" ht="16.5" customHeight="1">
      <c r="A16" s="585"/>
      <c r="B16" s="586"/>
      <c r="C16" s="586"/>
      <c r="D16" s="586"/>
      <c r="E16" s="587"/>
      <c r="F16" s="46" t="s">
        <v>92</v>
      </c>
      <c r="G16" s="38"/>
      <c r="H16" s="38"/>
      <c r="I16" s="38"/>
      <c r="J16" s="38"/>
      <c r="K16" s="39"/>
      <c r="L16" s="39"/>
      <c r="M16" s="39"/>
      <c r="N16" s="39"/>
      <c r="O16" s="40"/>
      <c r="P16" s="39"/>
    </row>
    <row r="17" spans="1:16" s="36" customFormat="1" ht="16.5" customHeight="1">
      <c r="A17" s="588"/>
      <c r="B17" s="589"/>
      <c r="C17" s="589"/>
      <c r="D17" s="589"/>
      <c r="E17" s="590"/>
      <c r="F17" s="47" t="s">
        <v>93</v>
      </c>
      <c r="G17" s="39"/>
      <c r="H17" s="39"/>
      <c r="I17" s="39"/>
      <c r="J17" s="39"/>
      <c r="K17" s="39"/>
      <c r="L17" s="39"/>
      <c r="M17" s="39"/>
      <c r="N17" s="39"/>
      <c r="O17" s="40"/>
      <c r="P17" s="39"/>
    </row>
    <row r="18" spans="1:16" s="36" customFormat="1" ht="16.5" customHeight="1">
      <c r="A18" s="570" t="s">
        <v>94</v>
      </c>
      <c r="B18" s="571"/>
      <c r="C18" s="571"/>
      <c r="D18" s="571"/>
      <c r="E18" s="572"/>
      <c r="F18" s="41" t="s">
        <v>87</v>
      </c>
      <c r="G18" s="38"/>
      <c r="H18" s="38"/>
      <c r="I18" s="39"/>
      <c r="J18" s="39"/>
      <c r="K18" s="39"/>
      <c r="L18" s="39"/>
      <c r="M18" s="39"/>
      <c r="N18" s="40"/>
      <c r="O18" s="39"/>
    </row>
    <row r="19" spans="1:16" s="36" customFormat="1" ht="16.5" customHeight="1">
      <c r="A19" s="573"/>
      <c r="B19" s="574"/>
      <c r="C19" s="574"/>
      <c r="D19" s="574"/>
      <c r="E19" s="575"/>
      <c r="F19" s="42" t="s">
        <v>88</v>
      </c>
      <c r="G19" s="39"/>
      <c r="H19" s="39"/>
      <c r="I19" s="39"/>
      <c r="J19" s="39"/>
      <c r="K19" s="39"/>
      <c r="L19" s="39"/>
      <c r="M19" s="39"/>
      <c r="N19" s="39"/>
      <c r="O19" s="39"/>
    </row>
    <row r="20" spans="1:16" s="36" customFormat="1" ht="16.5" customHeight="1">
      <c r="A20" s="573"/>
      <c r="B20" s="574"/>
      <c r="C20" s="574"/>
      <c r="D20" s="574"/>
      <c r="E20" s="575"/>
      <c r="F20" s="42" t="s">
        <v>89</v>
      </c>
      <c r="G20" s="39"/>
      <c r="H20" s="39"/>
      <c r="I20" s="39"/>
      <c r="J20" s="39"/>
      <c r="K20" s="39"/>
      <c r="L20" s="39"/>
      <c r="M20" s="39"/>
      <c r="N20" s="39"/>
      <c r="O20" s="39"/>
    </row>
    <row r="21" spans="1:16" s="36" customFormat="1" ht="16.5" customHeight="1">
      <c r="A21" s="573"/>
      <c r="B21" s="574"/>
      <c r="C21" s="574"/>
      <c r="D21" s="574"/>
      <c r="E21" s="575"/>
      <c r="F21" s="42" t="s">
        <v>81</v>
      </c>
      <c r="G21" s="38"/>
      <c r="H21" s="38"/>
      <c r="I21" s="39"/>
      <c r="J21" s="39"/>
      <c r="K21" s="39"/>
      <c r="M21" s="39"/>
      <c r="N21" s="39"/>
      <c r="O21" s="39"/>
      <c r="P21" s="39"/>
    </row>
    <row r="22" spans="1:16" s="36" customFormat="1" ht="16.5" customHeight="1">
      <c r="A22" s="573"/>
      <c r="B22" s="574"/>
      <c r="C22" s="574"/>
      <c r="D22" s="574"/>
      <c r="E22" s="575"/>
      <c r="F22" s="42" t="s">
        <v>82</v>
      </c>
      <c r="G22" s="39"/>
      <c r="H22" s="39"/>
      <c r="I22" s="39"/>
      <c r="J22" s="39"/>
      <c r="K22" s="39"/>
      <c r="L22" s="39"/>
      <c r="M22" s="39"/>
      <c r="N22" s="39"/>
      <c r="O22" s="40"/>
      <c r="P22" s="39"/>
    </row>
    <row r="23" spans="1:16" s="36" customFormat="1" ht="16.5" customHeight="1">
      <c r="A23" s="573"/>
      <c r="B23" s="574"/>
      <c r="C23" s="574"/>
      <c r="D23" s="574"/>
      <c r="E23" s="575"/>
      <c r="F23" s="42" t="s">
        <v>91</v>
      </c>
      <c r="G23" s="38"/>
      <c r="H23" s="38"/>
      <c r="I23" s="38"/>
      <c r="J23" s="38"/>
      <c r="K23" s="39"/>
      <c r="L23" s="39"/>
      <c r="M23" s="39"/>
      <c r="N23" s="39"/>
      <c r="O23" s="40"/>
      <c r="P23" s="39"/>
    </row>
    <row r="24" spans="1:16" s="36" customFormat="1" ht="16.5" customHeight="1">
      <c r="A24" s="573"/>
      <c r="B24" s="574"/>
      <c r="C24" s="574"/>
      <c r="D24" s="574"/>
      <c r="E24" s="575"/>
      <c r="F24" s="42" t="s">
        <v>92</v>
      </c>
      <c r="G24" s="38"/>
      <c r="H24" s="38"/>
      <c r="I24" s="38"/>
      <c r="J24" s="38"/>
      <c r="K24" s="39"/>
      <c r="L24" s="39"/>
      <c r="M24" s="39"/>
      <c r="N24" s="39"/>
      <c r="O24" s="40"/>
      <c r="P24" s="39"/>
    </row>
    <row r="25" spans="1:16" s="36" customFormat="1" ht="16.5" customHeight="1">
      <c r="A25" s="573"/>
      <c r="B25" s="574"/>
      <c r="C25" s="574"/>
      <c r="D25" s="574"/>
      <c r="E25" s="575"/>
      <c r="F25" s="42" t="s">
        <v>93</v>
      </c>
      <c r="G25" s="39"/>
      <c r="H25" s="39"/>
      <c r="I25" s="39"/>
      <c r="J25" s="39"/>
      <c r="K25" s="39"/>
      <c r="L25" s="39"/>
      <c r="M25" s="39"/>
      <c r="N25" s="39"/>
      <c r="O25" s="40"/>
      <c r="P25" s="39"/>
    </row>
    <row r="26" spans="1:16" s="36" customFormat="1" ht="16.5" customHeight="1">
      <c r="A26" s="573"/>
      <c r="B26" s="574"/>
      <c r="C26" s="574"/>
      <c r="D26" s="574"/>
      <c r="E26" s="575"/>
      <c r="F26" s="42" t="s">
        <v>88</v>
      </c>
      <c r="G26" s="39"/>
      <c r="H26" s="39"/>
      <c r="I26" s="39"/>
      <c r="J26" s="39"/>
      <c r="K26" s="39"/>
      <c r="L26" s="39"/>
      <c r="M26" s="39"/>
      <c r="N26" s="39"/>
      <c r="O26" s="40"/>
      <c r="P26" s="39"/>
    </row>
    <row r="27" spans="1:16" s="36" customFormat="1" ht="16.5" customHeight="1">
      <c r="A27" s="579"/>
      <c r="B27" s="580"/>
      <c r="C27" s="580"/>
      <c r="D27" s="580"/>
      <c r="E27" s="581"/>
      <c r="F27" s="43" t="s">
        <v>93</v>
      </c>
      <c r="G27" s="39"/>
      <c r="H27" s="39"/>
      <c r="I27" s="39"/>
      <c r="J27" s="39"/>
      <c r="K27" s="39"/>
      <c r="L27" s="39"/>
      <c r="M27" s="39"/>
      <c r="N27" s="39"/>
      <c r="O27" s="40"/>
      <c r="P27" s="39"/>
    </row>
    <row r="28" spans="1:16" s="36" customFormat="1" ht="16.5" customHeight="1">
      <c r="A28" s="594" t="s">
        <v>95</v>
      </c>
      <c r="B28" s="594"/>
      <c r="C28" s="594"/>
      <c r="D28" s="594"/>
      <c r="E28" s="587"/>
      <c r="F28" s="45" t="s">
        <v>95</v>
      </c>
      <c r="G28" s="39"/>
      <c r="H28" s="39"/>
      <c r="I28" s="39"/>
      <c r="J28" s="39"/>
      <c r="K28" s="39"/>
      <c r="L28" s="39"/>
      <c r="M28" s="39"/>
      <c r="N28" s="39"/>
      <c r="O28" s="40"/>
      <c r="P28" s="39"/>
    </row>
    <row r="29" spans="1:16" s="36" customFormat="1" ht="16.5" customHeight="1">
      <c r="A29" s="570" t="s">
        <v>96</v>
      </c>
      <c r="B29" s="571"/>
      <c r="C29" s="571"/>
      <c r="D29" s="571"/>
      <c r="E29" s="572"/>
      <c r="F29" s="41" t="s">
        <v>87</v>
      </c>
      <c r="G29" s="38"/>
      <c r="H29" s="38"/>
      <c r="I29" s="39"/>
      <c r="J29" s="39"/>
      <c r="K29" s="39"/>
      <c r="L29" s="39"/>
      <c r="M29" s="39"/>
      <c r="N29" s="39"/>
      <c r="O29" s="40"/>
      <c r="P29" s="39"/>
    </row>
    <row r="30" spans="1:16" s="36" customFormat="1" ht="16.5" customHeight="1">
      <c r="A30" s="573"/>
      <c r="B30" s="574"/>
      <c r="C30" s="574"/>
      <c r="D30" s="574"/>
      <c r="E30" s="575"/>
      <c r="F30" s="42" t="s">
        <v>88</v>
      </c>
      <c r="G30" s="39"/>
      <c r="H30" s="39"/>
      <c r="I30" s="39"/>
      <c r="J30" s="39"/>
      <c r="K30" s="39"/>
      <c r="L30" s="39"/>
      <c r="M30" s="39"/>
      <c r="N30" s="40"/>
      <c r="O30" s="39"/>
    </row>
    <row r="31" spans="1:16" s="36" customFormat="1" ht="16.5" customHeight="1">
      <c r="A31" s="573"/>
      <c r="B31" s="574"/>
      <c r="C31" s="574"/>
      <c r="D31" s="574"/>
      <c r="E31" s="575"/>
      <c r="F31" s="42" t="s">
        <v>89</v>
      </c>
      <c r="G31" s="39"/>
      <c r="H31" s="39"/>
      <c r="I31" s="39"/>
      <c r="J31" s="39"/>
      <c r="K31" s="39"/>
      <c r="L31" s="39"/>
      <c r="M31" s="39"/>
      <c r="N31" s="39"/>
      <c r="O31" s="39"/>
    </row>
    <row r="32" spans="1:16" s="36" customFormat="1" ht="16.5" customHeight="1">
      <c r="A32" s="573"/>
      <c r="B32" s="574"/>
      <c r="C32" s="574"/>
      <c r="D32" s="574"/>
      <c r="E32" s="575"/>
      <c r="F32" s="42" t="s">
        <v>81</v>
      </c>
      <c r="G32" s="38"/>
      <c r="H32" s="38"/>
      <c r="I32" s="39"/>
      <c r="J32" s="39"/>
      <c r="K32" s="39"/>
      <c r="M32" s="39"/>
      <c r="N32" s="39"/>
      <c r="O32" s="39"/>
      <c r="P32" s="39"/>
    </row>
    <row r="33" spans="1:16" s="36" customFormat="1" ht="16.5" customHeight="1">
      <c r="A33" s="573"/>
      <c r="B33" s="574"/>
      <c r="C33" s="574"/>
      <c r="D33" s="574"/>
      <c r="E33" s="575"/>
      <c r="F33" s="42" t="s">
        <v>82</v>
      </c>
      <c r="G33" s="39"/>
      <c r="H33" s="39"/>
      <c r="I33" s="39"/>
      <c r="J33" s="39"/>
      <c r="K33" s="39"/>
      <c r="M33" s="39"/>
      <c r="N33" s="39"/>
      <c r="O33" s="39"/>
      <c r="P33" s="39"/>
    </row>
    <row r="34" spans="1:16" s="36" customFormat="1" ht="16.5" customHeight="1">
      <c r="A34" s="573"/>
      <c r="B34" s="574"/>
      <c r="C34" s="574"/>
      <c r="D34" s="574"/>
      <c r="E34" s="575"/>
      <c r="F34" s="42" t="s">
        <v>91</v>
      </c>
      <c r="G34" s="38"/>
      <c r="H34" s="38"/>
      <c r="I34" s="38"/>
      <c r="J34" s="38"/>
      <c r="K34" s="39"/>
      <c r="M34" s="39"/>
      <c r="N34" s="39"/>
      <c r="O34" s="40"/>
      <c r="P34" s="39"/>
    </row>
    <row r="35" spans="1:16" s="36" customFormat="1" ht="16.5" customHeight="1">
      <c r="A35" s="573"/>
      <c r="B35" s="574"/>
      <c r="C35" s="574"/>
      <c r="D35" s="574"/>
      <c r="E35" s="575"/>
      <c r="F35" s="42" t="s">
        <v>92</v>
      </c>
      <c r="G35" s="38"/>
      <c r="H35" s="38"/>
      <c r="I35" s="38"/>
      <c r="J35" s="38"/>
      <c r="K35" s="39"/>
      <c r="L35" s="39"/>
      <c r="M35" s="39"/>
      <c r="N35" s="39"/>
      <c r="O35" s="40"/>
      <c r="P35" s="39"/>
    </row>
    <row r="36" spans="1:16" s="36" customFormat="1" ht="16.5" customHeight="1">
      <c r="A36" s="573"/>
      <c r="B36" s="574"/>
      <c r="C36" s="574"/>
      <c r="D36" s="574"/>
      <c r="E36" s="575"/>
      <c r="F36" s="42" t="s">
        <v>93</v>
      </c>
      <c r="G36" s="39"/>
      <c r="H36" s="39"/>
      <c r="I36" s="39"/>
      <c r="J36" s="39"/>
      <c r="K36" s="39"/>
      <c r="L36" s="39"/>
      <c r="M36" s="39"/>
      <c r="N36" s="39"/>
      <c r="O36" s="40"/>
      <c r="P36" s="39"/>
    </row>
    <row r="37" spans="1:16" s="36" customFormat="1" ht="16.5" customHeight="1">
      <c r="A37" s="573"/>
      <c r="B37" s="574"/>
      <c r="C37" s="574"/>
      <c r="D37" s="574"/>
      <c r="E37" s="575"/>
      <c r="F37" s="42" t="s">
        <v>95</v>
      </c>
      <c r="G37" s="39"/>
      <c r="H37" s="39"/>
      <c r="I37" s="39"/>
      <c r="J37" s="39"/>
      <c r="K37" s="39"/>
      <c r="L37" s="39"/>
      <c r="M37" s="39"/>
      <c r="N37" s="39"/>
      <c r="O37" s="40"/>
      <c r="P37" s="39"/>
    </row>
    <row r="38" spans="1:16" ht="16.5" customHeight="1">
      <c r="A38" s="573"/>
      <c r="B38" s="574"/>
      <c r="C38" s="574"/>
      <c r="D38" s="574"/>
      <c r="E38" s="575"/>
      <c r="F38" s="42" t="s">
        <v>88</v>
      </c>
    </row>
    <row r="39" spans="1:16" ht="16.5" customHeight="1">
      <c r="A39" s="573"/>
      <c r="B39" s="574"/>
      <c r="C39" s="574"/>
      <c r="D39" s="574"/>
      <c r="E39" s="575"/>
      <c r="F39" s="42" t="s">
        <v>93</v>
      </c>
    </row>
    <row r="40" spans="1:16" ht="16.5" customHeight="1">
      <c r="A40" s="579"/>
      <c r="B40" s="580"/>
      <c r="C40" s="580"/>
      <c r="D40" s="580"/>
      <c r="E40" s="581"/>
      <c r="F40" s="43" t="s">
        <v>95</v>
      </c>
    </row>
    <row r="42" spans="1:16" ht="38.4">
      <c r="A42" s="3" t="s">
        <v>116</v>
      </c>
    </row>
    <row r="43" spans="1:16" ht="20.25" customHeight="1">
      <c r="A43" s="37" t="s">
        <v>119</v>
      </c>
      <c r="B43" s="84" t="s">
        <v>118</v>
      </c>
    </row>
    <row r="44" spans="1:16" ht="20.25" customHeight="1">
      <c r="A44" s="37" t="s">
        <v>138</v>
      </c>
      <c r="B44" s="84" t="s">
        <v>141</v>
      </c>
    </row>
    <row r="46" spans="1:16">
      <c r="A46" s="591" t="s">
        <v>110</v>
      </c>
      <c r="B46" s="592"/>
      <c r="C46" s="592"/>
      <c r="D46" s="592" t="s">
        <v>111</v>
      </c>
      <c r="E46" s="593"/>
      <c r="F46" s="82" t="s">
        <v>111</v>
      </c>
    </row>
    <row r="47" spans="1:16">
      <c r="A47" s="576" t="s">
        <v>112</v>
      </c>
      <c r="B47" s="577"/>
      <c r="C47" s="577"/>
      <c r="D47" s="577" t="s">
        <v>113</v>
      </c>
      <c r="E47" s="578"/>
      <c r="F47" s="44" t="s">
        <v>113</v>
      </c>
    </row>
    <row r="50" spans="1:7" ht="38.4">
      <c r="A50" s="3" t="s">
        <v>135</v>
      </c>
    </row>
    <row r="51" spans="1:7" ht="20.25" customHeight="1">
      <c r="A51" s="37" t="s">
        <v>138</v>
      </c>
      <c r="B51" s="1" t="s">
        <v>142</v>
      </c>
    </row>
    <row r="52" spans="1:7" ht="20.25" customHeight="1">
      <c r="A52" s="37"/>
    </row>
    <row r="53" spans="1:7" ht="18" customHeight="1">
      <c r="A53" s="591" t="s">
        <v>129</v>
      </c>
      <c r="B53" s="592"/>
      <c r="C53" s="592"/>
      <c r="D53" s="592"/>
      <c r="E53" s="593"/>
      <c r="F53" s="82" t="s">
        <v>130</v>
      </c>
      <c r="G53" s="82"/>
    </row>
    <row r="59" spans="1:7" ht="19.2">
      <c r="B59" s="83"/>
    </row>
  </sheetData>
  <mergeCells count="10">
    <mergeCell ref="A53:E53"/>
    <mergeCell ref="A46:E46"/>
    <mergeCell ref="A47:E47"/>
    <mergeCell ref="A28:E28"/>
    <mergeCell ref="A29:E40"/>
    <mergeCell ref="A10:E11"/>
    <mergeCell ref="A12:E12"/>
    <mergeCell ref="A13:E14"/>
    <mergeCell ref="A15:E17"/>
    <mergeCell ref="A18:E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Lait de vache</vt:lpstr>
      <vt:lpstr>Lait de chèvre</vt:lpstr>
      <vt:lpstr>Abattages_bovins</vt:lpstr>
      <vt:lpstr>Abattages_Porcins</vt:lpstr>
      <vt:lpstr>Abattages_ovins</vt:lpstr>
      <vt:lpstr>Abattages_volailles_lapins</vt:lpstr>
      <vt:lpstr>Sources et méthodologie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Herbillon</dc:creator>
  <cp:lastModifiedBy>Utilisateur Windows</cp:lastModifiedBy>
  <cp:lastPrinted>2024-11-05T14:51:39Z</cp:lastPrinted>
  <dcterms:created xsi:type="dcterms:W3CDTF">2024-09-25T13:47:36Z</dcterms:created>
  <dcterms:modified xsi:type="dcterms:W3CDTF">2026-05-12T14:34:08Z</dcterms:modified>
</cp:coreProperties>
</file>