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defaultThemeVersion="166925"/>
  <mc:AlternateContent xmlns:mc="http://schemas.openxmlformats.org/markup-compatibility/2006">
    <mc:Choice Requires="x15">
      <x15ac:absPath xmlns:x15ac="http://schemas.microsoft.com/office/spreadsheetml/2010/11/ac" url="S:\c_environnement\BOCAGE-HAIES\01_Pacte en faveur de la Haie\2 - AAP investissement\docs sous DS\DS paiement\"/>
    </mc:Choice>
  </mc:AlternateContent>
  <xr:revisionPtr revIDLastSave="0" documentId="13_ncr:1_{3650C415-E7E7-44D9-B3D5-4C98182ADAA5}" xr6:coauthVersionLast="47" xr6:coauthVersionMax="47" xr10:uidLastSave="{00000000-0000-0000-0000-000000000000}"/>
  <bookViews>
    <workbookView xWindow="49170" yWindow="-120" windowWidth="29040" windowHeight="15720" firstSheet="1" activeTab="3" xr2:uid="{00000000-000D-0000-FFFF-FFFF00000000}"/>
  </bookViews>
  <sheets>
    <sheet name="1. Liste planteurs" sheetId="1" r:id="rId1"/>
    <sheet name="2. Localisation projet" sheetId="2" r:id="rId2"/>
    <sheet name="3 Bis. Projet haies (DEVIS)" sheetId="3" r:id="rId3"/>
    <sheet name="4 Bis. Projet agrofo (DEVIS)" sheetId="4" r:id="rId4"/>
    <sheet name="5. Projet RNA (DEVIS)" sheetId="5" r:id="rId5"/>
    <sheet name="Récapitulatif par planteur" sheetId="7" r:id="rId6"/>
    <sheet name="6. Synthèse projet - A imprimer" sheetId="6" r:id="rId7"/>
  </sheets>
  <calcPr calcId="191029"/>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5" i="3" l="1"/>
  <c r="A3" i="7"/>
  <c r="H90" i="7"/>
  <c r="D2" i="4" l="1"/>
  <c r="C2" i="5" a="1"/>
  <c r="C2" i="5" s="1"/>
  <c r="H98" i="4" l="1"/>
  <c r="I96" i="4"/>
  <c r="F96"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14" i="4"/>
  <c r="R50" i="3" l="1"/>
  <c r="D8" i="6" s="1"/>
  <c r="O51" i="3"/>
  <c r="O50" i="3"/>
  <c r="B8" i="6" s="1"/>
  <c r="O49" i="3"/>
  <c r="N50" i="3"/>
  <c r="H51" i="3"/>
  <c r="H50" i="3"/>
  <c r="G50" i="3"/>
  <c r="B7" i="6" l="1"/>
  <c r="O52" i="3"/>
  <c r="R13" i="3"/>
  <c r="R14" i="3"/>
  <c r="R16" i="3"/>
  <c r="R51" i="3" s="1"/>
  <c r="R17" i="3"/>
  <c r="R18" i="3"/>
  <c r="R19" i="3"/>
  <c r="R20" i="3"/>
  <c r="R21" i="3"/>
  <c r="R22" i="3"/>
  <c r="R23" i="3"/>
  <c r="R24" i="3"/>
  <c r="R25" i="3"/>
  <c r="R26" i="3"/>
  <c r="R27" i="3"/>
  <c r="R28" i="3"/>
  <c r="R29" i="3"/>
  <c r="R30" i="3"/>
  <c r="R31" i="3"/>
  <c r="R32" i="3"/>
  <c r="R33" i="3"/>
  <c r="R34" i="3"/>
  <c r="R35" i="3"/>
  <c r="R36" i="3"/>
  <c r="R37" i="3"/>
  <c r="R38" i="3"/>
  <c r="R39" i="3"/>
  <c r="R40" i="3"/>
  <c r="R41" i="3"/>
  <c r="R42" i="3"/>
  <c r="R43" i="3"/>
  <c r="R49" i="3" s="1"/>
  <c r="R44" i="3"/>
  <c r="R45" i="3"/>
  <c r="R46" i="3"/>
  <c r="R47" i="3"/>
  <c r="R48" i="3"/>
  <c r="R12" i="3"/>
  <c r="D7" i="6" l="1"/>
  <c r="E11" i="6" l="1"/>
  <c r="H88" i="7" l="1"/>
  <c r="H89" i="7"/>
  <c r="H87" i="7"/>
  <c r="H95" i="4"/>
  <c r="E98" i="4"/>
  <c r="E95" i="4"/>
  <c r="F95" i="4"/>
  <c r="G65" i="7"/>
  <c r="G66" i="7"/>
  <c r="G67" i="7"/>
  <c r="G68" i="7"/>
  <c r="G69" i="7"/>
  <c r="G70" i="7"/>
  <c r="G71" i="7"/>
  <c r="G72" i="7"/>
  <c r="G73" i="7"/>
  <c r="G74" i="7"/>
  <c r="G75" i="7"/>
  <c r="G76" i="7"/>
  <c r="G77" i="7"/>
  <c r="G78" i="7"/>
  <c r="G79" i="7"/>
  <c r="G80" i="7"/>
  <c r="G81" i="7"/>
  <c r="G82" i="7"/>
  <c r="G83" i="7"/>
  <c r="G64" i="7"/>
  <c r="F30" i="5"/>
  <c r="D10" i="6" s="1"/>
  <c r="N14" i="3"/>
  <c r="N13" i="3"/>
  <c r="N12" i="3"/>
  <c r="I98" i="4" l="1"/>
  <c r="I97" i="4"/>
  <c r="A37" i="7"/>
  <c r="A6" i="7"/>
  <c r="C6" i="7"/>
  <c r="E6" i="7"/>
  <c r="A7" i="7"/>
  <c r="C7" i="7"/>
  <c r="A8" i="7"/>
  <c r="C8" i="7"/>
  <c r="A9" i="7"/>
  <c r="C9" i="7"/>
  <c r="A10" i="7"/>
  <c r="C10" i="7"/>
  <c r="A11" i="7"/>
  <c r="C11" i="7"/>
  <c r="A12" i="7"/>
  <c r="B12" i="7"/>
  <c r="C12" i="7"/>
  <c r="A13" i="7"/>
  <c r="C13" i="7"/>
  <c r="A14" i="7"/>
  <c r="C14" i="7"/>
  <c r="A15" i="7"/>
  <c r="C15" i="7"/>
  <c r="A16" i="7"/>
  <c r="C16" i="7"/>
  <c r="A17" i="7"/>
  <c r="C17" i="7"/>
  <c r="A18" i="7"/>
  <c r="C18" i="7"/>
  <c r="A19" i="7"/>
  <c r="C19" i="7"/>
  <c r="A20" i="7"/>
  <c r="C20" i="7"/>
  <c r="A21" i="7"/>
  <c r="C21" i="7"/>
  <c r="A22" i="7"/>
  <c r="C22" i="7"/>
  <c r="E22" i="7"/>
  <c r="A23" i="7"/>
  <c r="C23" i="7"/>
  <c r="A24" i="7"/>
  <c r="C24" i="7"/>
  <c r="A25" i="7"/>
  <c r="C25" i="7"/>
  <c r="A26" i="7"/>
  <c r="C26" i="7"/>
  <c r="A27" i="7"/>
  <c r="C27" i="7"/>
  <c r="A28" i="7"/>
  <c r="C28" i="7"/>
  <c r="A29" i="7"/>
  <c r="C29" i="7"/>
  <c r="A30" i="7"/>
  <c r="C30" i="7"/>
  <c r="E30" i="7"/>
  <c r="A31" i="7"/>
  <c r="C31" i="7"/>
  <c r="A32" i="7"/>
  <c r="C32" i="7"/>
  <c r="A33" i="7"/>
  <c r="C33" i="7"/>
  <c r="A34" i="7"/>
  <c r="C34" i="7"/>
  <c r="A35" i="7"/>
  <c r="C35" i="7"/>
  <c r="A69" i="7"/>
  <c r="A70" i="7"/>
  <c r="A71" i="7"/>
  <c r="A72" i="7"/>
  <c r="A73" i="7"/>
  <c r="A74" i="7"/>
  <c r="A75" i="7"/>
  <c r="A76" i="7"/>
  <c r="A77" i="7"/>
  <c r="A78" i="7"/>
  <c r="A79" i="7"/>
  <c r="A80" i="7"/>
  <c r="A81" i="7"/>
  <c r="A82" i="7"/>
  <c r="A83" i="7"/>
  <c r="F33" i="4"/>
  <c r="H33" i="4"/>
  <c r="I33" i="4"/>
  <c r="L33" i="4"/>
  <c r="F34" i="4"/>
  <c r="H34" i="4"/>
  <c r="I34" i="4"/>
  <c r="L34" i="4"/>
  <c r="F35" i="4"/>
  <c r="H35" i="4"/>
  <c r="I35" i="4"/>
  <c r="L35" i="4"/>
  <c r="F37" i="7"/>
  <c r="F38" i="7"/>
  <c r="F39" i="7"/>
  <c r="F40" i="7"/>
  <c r="F41" i="7"/>
  <c r="F42" i="7"/>
  <c r="F43" i="7"/>
  <c r="F44" i="7"/>
  <c r="F45" i="7"/>
  <c r="F46" i="7"/>
  <c r="F47" i="7"/>
  <c r="F48" i="7"/>
  <c r="F49" i="7"/>
  <c r="F50" i="7"/>
  <c r="F51" i="7"/>
  <c r="F52" i="7"/>
  <c r="F53" i="7"/>
  <c r="F54" i="7"/>
  <c r="F55" i="7"/>
  <c r="F56" i="7"/>
  <c r="F57" i="7"/>
  <c r="F58" i="7"/>
  <c r="F59" i="7"/>
  <c r="F60" i="7"/>
  <c r="F61" i="7"/>
  <c r="F62" i="7"/>
  <c r="F63" i="7"/>
  <c r="D37" i="7"/>
  <c r="D38" i="7"/>
  <c r="D39" i="7"/>
  <c r="D40" i="7"/>
  <c r="D41" i="7"/>
  <c r="D42" i="7"/>
  <c r="D43" i="7"/>
  <c r="D44" i="7"/>
  <c r="D45" i="7"/>
  <c r="D46" i="7"/>
  <c r="D47" i="7"/>
  <c r="D48" i="7"/>
  <c r="D49" i="7"/>
  <c r="D50" i="7"/>
  <c r="D51" i="7"/>
  <c r="D52" i="7"/>
  <c r="D53" i="7"/>
  <c r="D54" i="7"/>
  <c r="D55" i="7"/>
  <c r="D56" i="7"/>
  <c r="D57" i="7"/>
  <c r="D58" i="7"/>
  <c r="D59" i="7"/>
  <c r="D60" i="7"/>
  <c r="D61" i="7"/>
  <c r="D62" i="7"/>
  <c r="D63" i="7"/>
  <c r="A38" i="7"/>
  <c r="A39" i="7"/>
  <c r="A40" i="7"/>
  <c r="A41" i="7"/>
  <c r="A42" i="7"/>
  <c r="A43" i="7"/>
  <c r="A44" i="7"/>
  <c r="A45" i="7"/>
  <c r="A46" i="7"/>
  <c r="A47" i="7"/>
  <c r="A48" i="7"/>
  <c r="A49" i="7"/>
  <c r="A50" i="7"/>
  <c r="A51" i="7"/>
  <c r="A52" i="7"/>
  <c r="A53" i="7"/>
  <c r="A54" i="7"/>
  <c r="A55" i="7"/>
  <c r="A56" i="7"/>
  <c r="A57" i="7"/>
  <c r="A58" i="7"/>
  <c r="A59" i="7"/>
  <c r="A60" i="7"/>
  <c r="A61" i="7"/>
  <c r="A62" i="7"/>
  <c r="A63" i="7"/>
  <c r="F17" i="4"/>
  <c r="H17" i="4"/>
  <c r="I17" i="4"/>
  <c r="L17" i="4"/>
  <c r="F18" i="4"/>
  <c r="H18" i="4"/>
  <c r="I18" i="4"/>
  <c r="L18" i="4"/>
  <c r="F19" i="4"/>
  <c r="H19" i="4"/>
  <c r="I19" i="4"/>
  <c r="L19" i="4"/>
  <c r="F20" i="4"/>
  <c r="H20" i="4"/>
  <c r="I20" i="4"/>
  <c r="L20" i="4"/>
  <c r="F21" i="4"/>
  <c r="H21" i="4"/>
  <c r="I21" i="4"/>
  <c r="L21" i="4"/>
  <c r="F22" i="4"/>
  <c r="H22" i="4"/>
  <c r="I22" i="4"/>
  <c r="L22" i="4"/>
  <c r="F23" i="4"/>
  <c r="H23" i="4"/>
  <c r="I23" i="4"/>
  <c r="L23" i="4"/>
  <c r="F24" i="4"/>
  <c r="H24" i="4"/>
  <c r="I24" i="4"/>
  <c r="L24" i="4"/>
  <c r="F25" i="4"/>
  <c r="H25" i="4"/>
  <c r="I25" i="4"/>
  <c r="L25" i="4"/>
  <c r="F26" i="4"/>
  <c r="H26" i="4"/>
  <c r="I26" i="4"/>
  <c r="L26" i="4"/>
  <c r="F27" i="4"/>
  <c r="H27" i="4"/>
  <c r="I27" i="4"/>
  <c r="L27" i="4"/>
  <c r="F28" i="4"/>
  <c r="H28" i="4"/>
  <c r="I28" i="4"/>
  <c r="L28" i="4"/>
  <c r="F29" i="4"/>
  <c r="H29" i="4"/>
  <c r="I29" i="4"/>
  <c r="L29" i="4"/>
  <c r="F30" i="4"/>
  <c r="H30" i="4"/>
  <c r="I30" i="4"/>
  <c r="L30" i="4"/>
  <c r="F31" i="4"/>
  <c r="H31" i="4"/>
  <c r="I31" i="4"/>
  <c r="L31" i="4"/>
  <c r="F32" i="4"/>
  <c r="H32" i="4"/>
  <c r="I32" i="4"/>
  <c r="L32" i="4"/>
  <c r="F36" i="4"/>
  <c r="H36" i="4"/>
  <c r="I36" i="4"/>
  <c r="L36" i="4"/>
  <c r="F37" i="4"/>
  <c r="H37" i="4"/>
  <c r="I37" i="4"/>
  <c r="L37" i="4"/>
  <c r="F38" i="4"/>
  <c r="H38" i="4"/>
  <c r="I38" i="4"/>
  <c r="L38" i="4"/>
  <c r="F39" i="4"/>
  <c r="H39" i="4"/>
  <c r="I39" i="4"/>
  <c r="L39" i="4"/>
  <c r="F40" i="4"/>
  <c r="H40" i="4"/>
  <c r="I40" i="4"/>
  <c r="L40" i="4"/>
  <c r="F41" i="4"/>
  <c r="H41" i="4"/>
  <c r="I41" i="4"/>
  <c r="L41" i="4"/>
  <c r="F42" i="4"/>
  <c r="H42" i="4"/>
  <c r="I42" i="4"/>
  <c r="L42" i="4"/>
  <c r="F43" i="4"/>
  <c r="H43" i="4"/>
  <c r="I43" i="4"/>
  <c r="L43" i="4"/>
  <c r="F16" i="4"/>
  <c r="H16" i="4"/>
  <c r="I16" i="4"/>
  <c r="L16" i="4"/>
  <c r="F15" i="4"/>
  <c r="H15" i="4"/>
  <c r="I15" i="4"/>
  <c r="L15" i="4"/>
  <c r="N44" i="4"/>
  <c r="D9" i="6" s="1"/>
  <c r="D11" i="6" s="1"/>
  <c r="K44" i="4"/>
  <c r="B9" i="6" s="1"/>
  <c r="J44" i="4"/>
  <c r="E44" i="4"/>
  <c r="D44" i="4"/>
  <c r="A4" i="7"/>
  <c r="A5" i="7"/>
  <c r="E4" i="7"/>
  <c r="E5" i="7"/>
  <c r="C4" i="7"/>
  <c r="C5" i="7"/>
  <c r="D36" i="7"/>
  <c r="A64" i="7"/>
  <c r="A68" i="7"/>
  <c r="A67" i="7"/>
  <c r="A66" i="7"/>
  <c r="A65" i="7"/>
  <c r="F36" i="7"/>
  <c r="A36" i="7"/>
  <c r="E3" i="7"/>
  <c r="C3" i="7"/>
  <c r="H97" i="4"/>
  <c r="F97" i="4"/>
  <c r="F98" i="4"/>
  <c r="L14" i="4"/>
  <c r="I14" i="4"/>
  <c r="H14" i="4"/>
  <c r="F14" i="4"/>
  <c r="L13" i="4"/>
  <c r="I13" i="4"/>
  <c r="H13" i="4"/>
  <c r="F13" i="4"/>
  <c r="J136" i="3"/>
  <c r="J139" i="3" s="1"/>
  <c r="G136" i="3"/>
  <c r="G139" i="3" s="1"/>
  <c r="G51" i="3"/>
  <c r="H49" i="3"/>
  <c r="H52" i="3" s="1"/>
  <c r="N48" i="3"/>
  <c r="P48" i="3" s="1"/>
  <c r="G48" i="3"/>
  <c r="I48" i="3" s="1"/>
  <c r="E35" i="7"/>
  <c r="N47" i="3"/>
  <c r="P47" i="3" s="1"/>
  <c r="G47" i="3"/>
  <c r="I47" i="3" s="1"/>
  <c r="E34" i="7"/>
  <c r="N46" i="3"/>
  <c r="P46" i="3" s="1"/>
  <c r="G46" i="3"/>
  <c r="I46" i="3" s="1"/>
  <c r="E33" i="7"/>
  <c r="N45" i="3"/>
  <c r="P45" i="3" s="1"/>
  <c r="G45" i="3"/>
  <c r="E32" i="7"/>
  <c r="N44" i="3"/>
  <c r="P44" i="3" s="1"/>
  <c r="G44" i="3"/>
  <c r="I44" i="3" s="1"/>
  <c r="E31" i="7"/>
  <c r="N43" i="3"/>
  <c r="P43" i="3" s="1"/>
  <c r="G43" i="3"/>
  <c r="I43" i="3" s="1"/>
  <c r="N42" i="3"/>
  <c r="P42" i="3" s="1"/>
  <c r="G42" i="3"/>
  <c r="I42" i="3" s="1"/>
  <c r="E29" i="7"/>
  <c r="N41" i="3"/>
  <c r="P41" i="3" s="1"/>
  <c r="G41" i="3"/>
  <c r="I41" i="3" s="1"/>
  <c r="E28" i="7"/>
  <c r="N40" i="3"/>
  <c r="P40" i="3" s="1"/>
  <c r="G40" i="3"/>
  <c r="I40" i="3" s="1"/>
  <c r="E27" i="7"/>
  <c r="N39" i="3"/>
  <c r="P39" i="3" s="1"/>
  <c r="G39" i="3"/>
  <c r="I39" i="3" s="1"/>
  <c r="E26" i="7"/>
  <c r="N38" i="3"/>
  <c r="P38" i="3" s="1"/>
  <c r="G38" i="3"/>
  <c r="I38" i="3" s="1"/>
  <c r="E25" i="7"/>
  <c r="N37" i="3"/>
  <c r="P37" i="3" s="1"/>
  <c r="G37" i="3"/>
  <c r="I37" i="3" s="1"/>
  <c r="E24" i="7"/>
  <c r="N36" i="3"/>
  <c r="B24" i="7" s="1"/>
  <c r="G36" i="3"/>
  <c r="I36" i="3" s="1"/>
  <c r="E23" i="7"/>
  <c r="N35" i="3"/>
  <c r="P35" i="3" s="1"/>
  <c r="G35" i="3"/>
  <c r="I35" i="3" s="1"/>
  <c r="N34" i="3"/>
  <c r="P34" i="3" s="1"/>
  <c r="G34" i="3"/>
  <c r="I34" i="3" s="1"/>
  <c r="E21" i="7"/>
  <c r="N33" i="3"/>
  <c r="P33" i="3" s="1"/>
  <c r="G33" i="3"/>
  <c r="I33" i="3" s="1"/>
  <c r="E20" i="7"/>
  <c r="N32" i="3"/>
  <c r="P32" i="3" s="1"/>
  <c r="G32" i="3"/>
  <c r="I32" i="3" s="1"/>
  <c r="E19" i="7"/>
  <c r="N31" i="3"/>
  <c r="P31" i="3" s="1"/>
  <c r="G31" i="3"/>
  <c r="I31" i="3" s="1"/>
  <c r="E18" i="7"/>
  <c r="N30" i="3"/>
  <c r="B18" i="7" s="1"/>
  <c r="G30" i="3"/>
  <c r="I30" i="3" s="1"/>
  <c r="E17" i="7"/>
  <c r="N29" i="3"/>
  <c r="P29" i="3" s="1"/>
  <c r="G29" i="3"/>
  <c r="I29" i="3" s="1"/>
  <c r="E16" i="7"/>
  <c r="N28" i="3"/>
  <c r="B16" i="7" s="1"/>
  <c r="G28" i="3"/>
  <c r="I28" i="3" s="1"/>
  <c r="E15" i="7"/>
  <c r="N27" i="3"/>
  <c r="P27" i="3" s="1"/>
  <c r="K27" i="3"/>
  <c r="K36" i="3" s="1"/>
  <c r="K45" i="3" s="1"/>
  <c r="G27" i="3"/>
  <c r="I27" i="3" s="1"/>
  <c r="E14" i="7"/>
  <c r="N26" i="3"/>
  <c r="B14" i="7" s="1"/>
  <c r="G26" i="3"/>
  <c r="I26" i="3" s="1"/>
  <c r="E13" i="7"/>
  <c r="N25" i="3"/>
  <c r="P25" i="3" s="1"/>
  <c r="G25" i="3"/>
  <c r="I25" i="3" s="1"/>
  <c r="E12" i="7"/>
  <c r="N24" i="3"/>
  <c r="P24" i="3" s="1"/>
  <c r="G24" i="3"/>
  <c r="I24" i="3" s="1"/>
  <c r="E11" i="7"/>
  <c r="N23" i="3"/>
  <c r="B11" i="7" s="1"/>
  <c r="G23" i="3"/>
  <c r="I23" i="3" s="1"/>
  <c r="E10" i="7"/>
  <c r="N22" i="3"/>
  <c r="P22" i="3" s="1"/>
  <c r="G22" i="3"/>
  <c r="I22" i="3" s="1"/>
  <c r="E9" i="7"/>
  <c r="N21" i="3"/>
  <c r="P21" i="3" s="1"/>
  <c r="K21" i="3"/>
  <c r="K30" i="3" s="1"/>
  <c r="K39" i="3" s="1"/>
  <c r="K48" i="3" s="1"/>
  <c r="G21" i="3"/>
  <c r="I21" i="3" s="1"/>
  <c r="E8" i="7"/>
  <c r="N20" i="3"/>
  <c r="B8" i="7" s="1"/>
  <c r="K20" i="3"/>
  <c r="K29" i="3" s="1"/>
  <c r="K38" i="3" s="1"/>
  <c r="K47" i="3" s="1"/>
  <c r="G20" i="3"/>
  <c r="I20" i="3" s="1"/>
  <c r="E7" i="7"/>
  <c r="N19" i="3"/>
  <c r="P19" i="3" s="1"/>
  <c r="K19" i="3"/>
  <c r="K28" i="3" s="1"/>
  <c r="K37" i="3" s="1"/>
  <c r="K46" i="3" s="1"/>
  <c r="G19" i="3"/>
  <c r="I19" i="3" s="1"/>
  <c r="N18" i="3"/>
  <c r="P18" i="3" s="1"/>
  <c r="K18" i="3"/>
  <c r="G18" i="3"/>
  <c r="I18" i="3" s="1"/>
  <c r="N17" i="3"/>
  <c r="B5" i="7" s="1"/>
  <c r="K17" i="3"/>
  <c r="K26" i="3" s="1"/>
  <c r="K35" i="3" s="1"/>
  <c r="K44" i="3" s="1"/>
  <c r="G17" i="3"/>
  <c r="I17" i="3" s="1"/>
  <c r="N16" i="3"/>
  <c r="K16" i="3"/>
  <c r="K25" i="3" s="1"/>
  <c r="K34" i="3" s="1"/>
  <c r="K43" i="3" s="1"/>
  <c r="G16" i="3"/>
  <c r="I16" i="3" s="1"/>
  <c r="N15" i="3"/>
  <c r="K15" i="3"/>
  <c r="G15" i="3"/>
  <c r="I15" i="3" s="1"/>
  <c r="K14" i="3"/>
  <c r="P14" i="3" s="1"/>
  <c r="G14" i="3"/>
  <c r="I14" i="3" s="1"/>
  <c r="K13" i="3"/>
  <c r="P13" i="3" s="1"/>
  <c r="G13" i="3"/>
  <c r="I13" i="3" s="1"/>
  <c r="K12" i="3"/>
  <c r="P12" i="3" s="1"/>
  <c r="G12" i="3"/>
  <c r="I12" i="3" s="1"/>
  <c r="D2" i="3"/>
  <c r="D2" i="2"/>
  <c r="B4" i="7" l="1"/>
  <c r="N51" i="3"/>
  <c r="B3" i="7"/>
  <c r="N49" i="3"/>
  <c r="I45" i="3"/>
  <c r="G49" i="3"/>
  <c r="B28" i="7"/>
  <c r="B20" i="7"/>
  <c r="B34" i="7"/>
  <c r="B32" i="7"/>
  <c r="B30" i="7"/>
  <c r="B26" i="7"/>
  <c r="B22" i="7"/>
  <c r="B10" i="7"/>
  <c r="B6" i="7"/>
  <c r="R52" i="3"/>
  <c r="B35" i="7"/>
  <c r="B33" i="7"/>
  <c r="B31" i="7"/>
  <c r="B29" i="7"/>
  <c r="B27" i="7"/>
  <c r="B25" i="7"/>
  <c r="B23" i="7"/>
  <c r="B21" i="7"/>
  <c r="B19" i="7"/>
  <c r="B17" i="7"/>
  <c r="B15" i="7"/>
  <c r="B13" i="7"/>
  <c r="B9" i="7"/>
  <c r="B7" i="7"/>
  <c r="K51" i="3"/>
  <c r="K49" i="3"/>
  <c r="K22" i="3"/>
  <c r="K23" i="3"/>
  <c r="K32" i="3" s="1"/>
  <c r="K41" i="3" s="1"/>
  <c r="K24" i="3"/>
  <c r="K33" i="3" s="1"/>
  <c r="K42" i="3" s="1"/>
  <c r="H44" i="4"/>
  <c r="I44" i="4"/>
  <c r="P16" i="3"/>
  <c r="P17" i="3"/>
  <c r="P28" i="3"/>
  <c r="P15" i="3"/>
  <c r="P20" i="3"/>
  <c r="P26" i="3"/>
  <c r="P30" i="3"/>
  <c r="P36" i="3"/>
  <c r="P23" i="3"/>
  <c r="N52" i="3" l="1"/>
  <c r="G52" i="3"/>
  <c r="K31" i="3"/>
  <c r="K40" i="3" s="1"/>
  <c r="K50" i="3"/>
  <c r="K52"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<sst xmlns="http://schemas.openxmlformats.org/spreadsheetml/2006/main" count="455" uniqueCount="378">
  <si>
    <t>NOM DU PORTEUR DE LA DEMARCHE COLLECTIVE :</t>
  </si>
  <si>
    <t>CAMPAGNE(S) DE PLANTATION :</t>
  </si>
  <si>
    <t>2024-2025</t>
  </si>
  <si>
    <t>Identification des planteurs</t>
  </si>
  <si>
    <t>Objectif de ce tableau :</t>
  </si>
  <si>
    <t>Collecter des données sur les planteurs (indicateurs et statistiques)</t>
  </si>
  <si>
    <t xml:space="preserve">Si concerné, vérifier le caractère agricole des parcelles </t>
  </si>
  <si>
    <t>Les intulés des colonnes entre parenthèses indiquent que la donnée n'est pas à fournir obligatoirement</t>
  </si>
  <si>
    <t>N° ordre</t>
  </si>
  <si>
    <t>Nom planteur</t>
  </si>
  <si>
    <t>(Interlocuteur)</t>
  </si>
  <si>
    <t>(Si exploitation, N° PACAGE)</t>
  </si>
  <si>
    <t>n° SIRET</t>
  </si>
  <si>
    <t>(Adresse)</t>
  </si>
  <si>
    <t>(Code postal)</t>
  </si>
  <si>
    <t>Commune</t>
  </si>
  <si>
    <t>(Téléphone)</t>
  </si>
  <si>
    <t>(Courriel)</t>
  </si>
  <si>
    <t>(Si exploitation, type de production)</t>
  </si>
  <si>
    <t>Surface du projet (ha)</t>
  </si>
  <si>
    <t>(Si exploitation,SAU)</t>
  </si>
  <si>
    <t>EARL de la haie</t>
  </si>
  <si>
    <t>Mixte (animal et végétal)</t>
  </si>
  <si>
    <t>Exemples</t>
  </si>
  <si>
    <t>PORTEUR DE LA DEMARCHE COLLECTIVE:</t>
  </si>
  <si>
    <t>CAMPAGNE DE PLANTATION :</t>
  </si>
  <si>
    <t>Localisation par parcelle et propriétaire</t>
  </si>
  <si>
    <t>Identifier la localisation des investissements et le propriétaire des parcelles pour faire le lien avec les autorisations</t>
  </si>
  <si>
    <t>Faire une ligne par haie et/ou par parcelle</t>
  </si>
  <si>
    <t>Les intulés des colonnes entre paranthèses indiquent que la donnée n'est pas à fournir obligatoirement</t>
  </si>
  <si>
    <t>Type d'investissements</t>
  </si>
  <si>
    <t>identifiant cartographique</t>
  </si>
  <si>
    <t>Surface agricole</t>
  </si>
  <si>
    <t>Si agricole, îlot PAC</t>
  </si>
  <si>
    <t>(Code INSEE)</t>
  </si>
  <si>
    <t>Nom du propriétaire</t>
  </si>
  <si>
    <t>Parcelle</t>
  </si>
  <si>
    <t>Oui/Non</t>
  </si>
  <si>
    <t>Section / N°</t>
  </si>
  <si>
    <t>Nouvelle haie</t>
  </si>
  <si>
    <t>BEN1_HAIE1</t>
  </si>
  <si>
    <t>Oui</t>
  </si>
  <si>
    <t>XXX</t>
  </si>
  <si>
    <t>M. DUPONT</t>
  </si>
  <si>
    <t>ZA</t>
  </si>
  <si>
    <t>regarnissage haie</t>
  </si>
  <si>
    <t>Projet technico-économique haie - détail par planteur</t>
  </si>
  <si>
    <t>Type de travaux</t>
  </si>
  <si>
    <t>Nouvelle haie à plat</t>
  </si>
  <si>
    <t>Faire une ligne par élément planté pour chaque planteur</t>
  </si>
  <si>
    <t>Regarnissage haie</t>
  </si>
  <si>
    <t>Nouvelle haie sur talus</t>
  </si>
  <si>
    <t>Prévisionnel</t>
  </si>
  <si>
    <t>Réalisé</t>
  </si>
  <si>
    <t>Identifiant 
cartographique</t>
  </si>
  <si>
    <t>Nbre de rang haie 
(1= simple, 2=double...)</t>
  </si>
  <si>
    <t>Linéaire planté (ml)</t>
  </si>
  <si>
    <t>Linéaire développé (ml)</t>
  </si>
  <si>
    <t>Nombre d'arbres/ arbustes plantés</t>
  </si>
  <si>
    <t>Densité (plants par ml)</t>
  </si>
  <si>
    <t>Coût-devis HT/ plant</t>
  </si>
  <si>
    <t xml:space="preserve">Montant présenté pour le linéaire HT
</t>
  </si>
  <si>
    <t xml:space="preserve">Montant dépensé pour le linéaire HT
</t>
  </si>
  <si>
    <t>Gaec de l'arbre</t>
  </si>
  <si>
    <t>Sous total</t>
  </si>
  <si>
    <t>TOTAL</t>
  </si>
  <si>
    <t>Liste des essences au global du projet</t>
  </si>
  <si>
    <t xml:space="preserve">Détailler les essences prévues et vérifier le taux de plants labellisés
Si vous ne disposez pas des informations des plants labellisés par essence, remplissez uniquement le total de plants labellisés en bas de tableau (pour rappel, vous devez vous engager sur 50% de plants labellisés au minimum) </t>
  </si>
  <si>
    <t xml:space="preserve">Essences prévues </t>
  </si>
  <si>
    <t>Nombre de plants</t>
  </si>
  <si>
    <t>Plants labellisés</t>
  </si>
  <si>
    <t>Plants labellisés (Végétal local ou MFR)</t>
  </si>
  <si>
    <t>(Végétal local ou MFR)</t>
  </si>
  <si>
    <t>Erable champêtre</t>
  </si>
  <si>
    <t>Acer campestre L., 1753</t>
  </si>
  <si>
    <t>Erable plane</t>
  </si>
  <si>
    <t>Acer platonoides</t>
  </si>
  <si>
    <t>Aulne glutineux</t>
  </si>
  <si>
    <t>Alnus glutinosa (L.) Gaertn., 1790</t>
  </si>
  <si>
    <t>Bouleau pubescent</t>
  </si>
  <si>
    <t>Betula pubescens Ehrh., 1791</t>
  </si>
  <si>
    <t xml:space="preserve">Bouleau verruqueux </t>
  </si>
  <si>
    <t xml:space="preserve">Betula verrucosa ou Betula pendula </t>
  </si>
  <si>
    <t>Charme</t>
  </si>
  <si>
    <t>Carpinus betulus L., 1753</t>
  </si>
  <si>
    <t>Chataigner</t>
  </si>
  <si>
    <t>Castanea sativa</t>
  </si>
  <si>
    <t>Cornouiller mâle</t>
  </si>
  <si>
    <t>Cornus mas L., 1753</t>
  </si>
  <si>
    <t>Cornouiller sanguin</t>
  </si>
  <si>
    <t>Cornus sanguinea L., 1753</t>
  </si>
  <si>
    <t>Noisettier</t>
  </si>
  <si>
    <t>Corylus avellana L., 1753</t>
  </si>
  <si>
    <t>Néflier</t>
  </si>
  <si>
    <t>Crataegus germanica / Mespilus germanica</t>
  </si>
  <si>
    <t>Aubépine lisse / à 2 styles</t>
  </si>
  <si>
    <t>Crataegus laevigata (Poir.) DC., 1825</t>
  </si>
  <si>
    <t>Aubépine monogyne / à 1 style</t>
  </si>
  <si>
    <t>Crataegus monogyna Jacq., 1775</t>
  </si>
  <si>
    <t>Genêt à balai</t>
  </si>
  <si>
    <t>Cytisus scoparius (L.) Link, 1822</t>
  </si>
  <si>
    <t>Fusain d'Europe</t>
  </si>
  <si>
    <t>Euonymus europaeus L., 1753</t>
  </si>
  <si>
    <t>Hêtre</t>
  </si>
  <si>
    <t>Fagus sylvatica L., 1753</t>
  </si>
  <si>
    <t>Bourdaine</t>
  </si>
  <si>
    <t>Frangula alnus Mill., 1768</t>
  </si>
  <si>
    <t>(Rhamnus frangula)</t>
  </si>
  <si>
    <t>Frêne commun*</t>
  </si>
  <si>
    <t>Fraxinus excelsior L., 1753*</t>
  </si>
  <si>
    <t>Frêne oxyphylle*</t>
  </si>
  <si>
    <t>Fraxinus angustifolia subsp. oxycarpa (M.Bieb. ex Willd.) Franco &amp; Rocha Afonso, 1971*</t>
  </si>
  <si>
    <t>Argousier</t>
  </si>
  <si>
    <t>Hippophae rhamnoides L., 1753</t>
  </si>
  <si>
    <t>Houx</t>
  </si>
  <si>
    <t>Ilex aquifolium L., 1753</t>
  </si>
  <si>
    <t>Génévrier commun</t>
  </si>
  <si>
    <t>Juniperus communis L., 1753</t>
  </si>
  <si>
    <t>Troène commun</t>
  </si>
  <si>
    <t>Ligustrum vulgare L., 1753</t>
  </si>
  <si>
    <t>Chèvrefeuille des bois</t>
  </si>
  <si>
    <t>Lonicera periclymenum L., 1753</t>
  </si>
  <si>
    <t>Chèvrefeuille des haies</t>
  </si>
  <si>
    <t>Lonicera xylosteum L., 1753</t>
  </si>
  <si>
    <t>Pommier sauvage</t>
  </si>
  <si>
    <t>Malus sylvestris Mill., 1768</t>
  </si>
  <si>
    <t>Mûrier blanc</t>
  </si>
  <si>
    <t>Morus alba</t>
  </si>
  <si>
    <t>Mûrier noir</t>
  </si>
  <si>
    <t>Morus nigra</t>
  </si>
  <si>
    <t>Peuplier blanc</t>
  </si>
  <si>
    <t>Populus alba L., 1753</t>
  </si>
  <si>
    <t>Peuplier noir</t>
  </si>
  <si>
    <t>Populus nigra</t>
  </si>
  <si>
    <t>Peuplier tremble</t>
  </si>
  <si>
    <t>Populus tremula L., 1753</t>
  </si>
  <si>
    <t>Merisier</t>
  </si>
  <si>
    <t>Prunus avium (L.) L., 1755</t>
  </si>
  <si>
    <t>Cerisier Sainte Lucie</t>
  </si>
  <si>
    <t>Prunus mahaleb L., 1753</t>
  </si>
  <si>
    <t>Prunellier</t>
  </si>
  <si>
    <t>Prunus spinosa L., 1753</t>
  </si>
  <si>
    <t>Poirier sauvage / franc</t>
  </si>
  <si>
    <t>Pyrus communis subsp. pyraster (L.) Ehrh., 1780</t>
  </si>
  <si>
    <t>Poirier à feuille en cœur</t>
  </si>
  <si>
    <t>Pyrus cordata Desv., 1818</t>
  </si>
  <si>
    <t xml:space="preserve">Chêne chevelu </t>
  </si>
  <si>
    <t>Quercus cerris</t>
  </si>
  <si>
    <t>Chêne vert</t>
  </si>
  <si>
    <t>Quercus ilex L., 1753</t>
  </si>
  <si>
    <t>Chêne rouvre / Chêne sessile</t>
  </si>
  <si>
    <t>Quercus petraea Liebl., 1784</t>
  </si>
  <si>
    <t>Chêne pubescent</t>
  </si>
  <si>
    <t>Quercus pubescens Willd., 1805</t>
  </si>
  <si>
    <t>chêne tauzin</t>
  </si>
  <si>
    <t>Quercus pyrenaica</t>
  </si>
  <si>
    <t>Chêne pédonculé</t>
  </si>
  <si>
    <t>Quercus robur L., 1753</t>
  </si>
  <si>
    <t>Nerprun purgatif</t>
  </si>
  <si>
    <t>Rhamnus cathartica L., 1753</t>
  </si>
  <si>
    <t>Groseiller à grappe</t>
  </si>
  <si>
    <t>Ribes rubrum L., 1753</t>
  </si>
  <si>
    <t>Eglantier</t>
  </si>
  <si>
    <t>Rosa canina L., 1753</t>
  </si>
  <si>
    <t>Fragon</t>
  </si>
  <si>
    <t>Ruscus aculeatus L., 1753</t>
  </si>
  <si>
    <t>Saule blanc</t>
  </si>
  <si>
    <t>Salix alba L., 1753</t>
  </si>
  <si>
    <t>Saule roux</t>
  </si>
  <si>
    <t>Salix atrocinerea Brot., 1804</t>
  </si>
  <si>
    <t>Saule marsault</t>
  </si>
  <si>
    <t>Salix caprea L., 1753</t>
  </si>
  <si>
    <t>Saule cendré</t>
  </si>
  <si>
    <t>Salix cinerea L., 1753</t>
  </si>
  <si>
    <t>Saule fragile</t>
  </si>
  <si>
    <t>Salix fragilis L., 1753</t>
  </si>
  <si>
    <t>Saule pourpre</t>
  </si>
  <si>
    <t>Salix purpurea L., 1753</t>
  </si>
  <si>
    <t>Saule à 3 étamines</t>
  </si>
  <si>
    <t>Salix triandra L., 1753</t>
  </si>
  <si>
    <t>Saule des vanniers</t>
  </si>
  <si>
    <t>Salix viminalis L., 1753</t>
  </si>
  <si>
    <t>Sureau noir</t>
  </si>
  <si>
    <t>Sambucus nigra L., 1753</t>
  </si>
  <si>
    <t>Sorbier des oiseleurs</t>
  </si>
  <si>
    <t>Sorbus aucuparia L., 1753</t>
  </si>
  <si>
    <t>Cormier</t>
  </si>
  <si>
    <t>Sorbus domestica L., 1753</t>
  </si>
  <si>
    <t>Alisier torminal</t>
  </si>
  <si>
    <t>Sorbus torminalis (L.) Crantz, 1763</t>
  </si>
  <si>
    <t>If</t>
  </si>
  <si>
    <t>Taxus baccata L., 1753</t>
  </si>
  <si>
    <t>Tilleul à petites feuilles</t>
  </si>
  <si>
    <t>Tilia cordata Mill., 1768</t>
  </si>
  <si>
    <t xml:space="preserve">Tilleul à grandes feuilles </t>
  </si>
  <si>
    <t>Tilia platyphyllos Scop., 1771</t>
  </si>
  <si>
    <t>Ajonc d'Europe</t>
  </si>
  <si>
    <t>Ulex europaeus L., 1753</t>
  </si>
  <si>
    <t>Orme lisse</t>
  </si>
  <si>
    <t>Ulmus laevis Pall., 1784</t>
  </si>
  <si>
    <t>Orme champêtre</t>
  </si>
  <si>
    <t>Ulmus minor Mill., 1768</t>
  </si>
  <si>
    <t>Viorne lantane</t>
  </si>
  <si>
    <t>Viburnum lantana L., 1753</t>
  </si>
  <si>
    <t>Viorne obier</t>
  </si>
  <si>
    <t>Viburnum opulus L., 1753</t>
  </si>
  <si>
    <t>Prunier de Damas</t>
  </si>
  <si>
    <t>Prunus domestica var. insititia (L.) Fiori &amp; Paol., 1898</t>
  </si>
  <si>
    <t>Total de plants du projet</t>
  </si>
  <si>
    <t xml:space="preserve">-   </t>
  </si>
  <si>
    <t>nombre de plants VL ou MFR</t>
  </si>
  <si>
    <t>% de plants VL/MFR</t>
  </si>
  <si>
    <t>% de hauts-jets (information indicative)</t>
  </si>
  <si>
    <t>Projet technico-économique agroforesterie - détail par planteur</t>
  </si>
  <si>
    <t>Identifier chaque investissement en agroforesterie et le coût éligible afférent</t>
  </si>
  <si>
    <t>Identifiant cartographique</t>
  </si>
  <si>
    <t>Nombre d'arbres plantés</t>
  </si>
  <si>
    <t>Densité (arbre/ ha)</t>
  </si>
  <si>
    <t>Coût devis HT par arbre</t>
  </si>
  <si>
    <t>Montant du projet</t>
  </si>
  <si>
    <t>Montant éligible après plafonnement( pour indication) *</t>
  </si>
  <si>
    <t>Nombre d'arbres plantés.</t>
  </si>
  <si>
    <t>Montant dépensé pour le projet Agroforesterie</t>
  </si>
  <si>
    <t>BEN1_AGRO1</t>
  </si>
  <si>
    <t>* le plafond HT par arbre est de 33,80€</t>
  </si>
  <si>
    <t xml:space="preserve">ALISIER TORMINAL </t>
  </si>
  <si>
    <t>SORBUS TORMINALIS</t>
  </si>
  <si>
    <t xml:space="preserve">AULNE GLUTINEUX </t>
  </si>
  <si>
    <t>ALNUS GLUTINOSA</t>
  </si>
  <si>
    <t xml:space="preserve">AULNE A FEUILLE EN CŒUR </t>
  </si>
  <si>
    <t>ALNUS CORDATA</t>
  </si>
  <si>
    <t xml:space="preserve">BOULEAU VERRUQUEUX </t>
  </si>
  <si>
    <t>BETULA PENDULA</t>
  </si>
  <si>
    <t xml:space="preserve">BOULEAU PUBESCENT </t>
  </si>
  <si>
    <t>BETULA PUBESCENS</t>
  </si>
  <si>
    <t xml:space="preserve">CHARME COMMUN </t>
  </si>
  <si>
    <t>CARPINUS BETULUS</t>
  </si>
  <si>
    <t xml:space="preserve">CHATAIGNIER </t>
  </si>
  <si>
    <t>CASTANEA SATIVA</t>
  </si>
  <si>
    <t xml:space="preserve">CHENE CHEVELU </t>
  </si>
  <si>
    <t>QUERCUS CERRIS</t>
  </si>
  <si>
    <t xml:space="preserve">CHENE ROUGE </t>
  </si>
  <si>
    <t>QUERCUS RUBRA</t>
  </si>
  <si>
    <t xml:space="preserve">CHENE TAUZIN </t>
  </si>
  <si>
    <t>QUERCUS PYRENAICA</t>
  </si>
  <si>
    <t xml:space="preserve">CHENE VERT </t>
  </si>
  <si>
    <t>QUERCUS ILEX</t>
  </si>
  <si>
    <t xml:space="preserve">CHENE SESSILE </t>
  </si>
  <si>
    <t>QUERCUS PETRAEA</t>
  </si>
  <si>
    <t xml:space="preserve">CHENE PEDONCULE </t>
  </si>
  <si>
    <t>QUERCUS ROBUR</t>
  </si>
  <si>
    <t xml:space="preserve">CHENE PUBESCENT </t>
  </si>
  <si>
    <t>QUERCUS PUBESCENS</t>
  </si>
  <si>
    <t xml:space="preserve">CORMIER </t>
  </si>
  <si>
    <t>SORBUS DOMESTICA</t>
  </si>
  <si>
    <t xml:space="preserve">ÉRABLE CHAMPETRE </t>
  </si>
  <si>
    <t>ACER CAMPESTRE</t>
  </si>
  <si>
    <t xml:space="preserve">ERABLE PLANE </t>
  </si>
  <si>
    <t>ACER PLATANOIDES</t>
  </si>
  <si>
    <t xml:space="preserve">ERABLE SYCOMORE </t>
  </si>
  <si>
    <t>ACER PSEUDOPLATANUS</t>
  </si>
  <si>
    <t xml:space="preserve">FEVIER </t>
  </si>
  <si>
    <t>GLEDITSIA TRIACANTHOS</t>
  </si>
  <si>
    <t>HETRE COMMUN</t>
  </si>
  <si>
    <t>FAGUS SYLVATICA</t>
  </si>
  <si>
    <t>FRENE COMMUN</t>
  </si>
  <si>
    <t>FRAXINUS EXCELSIOR</t>
  </si>
  <si>
    <t>MERISIER</t>
  </si>
  <si>
    <t>PRUNUS AVIUM</t>
  </si>
  <si>
    <t>MURIER BLANC ET NOIR</t>
  </si>
  <si>
    <t>MORUS ALBA ET NIGRA</t>
  </si>
  <si>
    <t>NOYER COMMUN ET HYBRIDE</t>
  </si>
  <si>
    <t>JUGLANS REGIA ET JUGLANS MAJOR/NIGRA X REGIA NOYER NOIR –JUGLANS NIGRA</t>
  </si>
  <si>
    <t>NOYER NOIR</t>
  </si>
  <si>
    <t>JUGLANS NIGRA</t>
  </si>
  <si>
    <t>ORME CHAMPÊTRE</t>
  </si>
  <si>
    <t>ULMUS MINOR</t>
  </si>
  <si>
    <t>ORME DE LUTECE (HYBRIDE)</t>
  </si>
  <si>
    <t>ULMUS LUTECE</t>
  </si>
  <si>
    <t>POIRIER FRANC</t>
  </si>
  <si>
    <t>PYRUS PYRASTER</t>
  </si>
  <si>
    <t>PEUPLIER NOIR</t>
  </si>
  <si>
    <t>POPULUS NIGRA</t>
  </si>
  <si>
    <t>PEUPLIER TREMBLE</t>
  </si>
  <si>
    <t>POPULUS TREMULA</t>
  </si>
  <si>
    <t>PEUPLIER</t>
  </si>
  <si>
    <t xml:space="preserve"> POPULUS SPP : ALBELO, BLANC DU POITOU, DANO, FLEVO, KOSTER, I-45/51, LAMBRO, MUUR, SOLIGO, TARO, RASPALJE,  ALCINDE, DELGAS, DELLINOIS, DELVIGNAC, DVINA, LENA, OGLIO, LUDO, TUCANO</t>
  </si>
  <si>
    <t>POIRIER</t>
  </si>
  <si>
    <t>PYRUS SP.</t>
  </si>
  <si>
    <t>POMMIER SAUVAGE</t>
  </si>
  <si>
    <t>MALUS SYLVESTRIS.</t>
  </si>
  <si>
    <t>POMMIER FRANC</t>
  </si>
  <si>
    <t>MALUS SP.</t>
  </si>
  <si>
    <t>ROBINIER FAUX-ACACIA</t>
  </si>
  <si>
    <t>ROBINIA PSEUDACACIA</t>
  </si>
  <si>
    <t>SAULE BLANC</t>
  </si>
  <si>
    <t>SALIX ALBA</t>
  </si>
  <si>
    <t>SAULE MARSAULT</t>
  </si>
  <si>
    <t>SALIX CAPREA</t>
  </si>
  <si>
    <t>TILLEUL A PETITES FEUILLES</t>
  </si>
  <si>
    <t>TILIA CORDATA</t>
  </si>
  <si>
    <t>TILLEUL A GRANDES FEUILLES</t>
  </si>
  <si>
    <t>TILIA PLATIPHYLLOS</t>
  </si>
  <si>
    <t>Abricotier</t>
  </si>
  <si>
    <t>Prunus armeniaca</t>
  </si>
  <si>
    <t>Amandier</t>
  </si>
  <si>
    <t>Prunus dulcis</t>
  </si>
  <si>
    <t>Cerisier</t>
  </si>
  <si>
    <t>Prunus cerasus</t>
  </si>
  <si>
    <t>Cognassier</t>
  </si>
  <si>
    <t>Cydonia Oblonga</t>
  </si>
  <si>
    <t>Pêcher</t>
  </si>
  <si>
    <t>Prunus persica</t>
  </si>
  <si>
    <t>Prunier</t>
  </si>
  <si>
    <t>Prunus domestica</t>
  </si>
  <si>
    <t>% de fruitiers greffés</t>
  </si>
  <si>
    <t>Projet technico-économique mares et RNA - détail par planteur</t>
  </si>
  <si>
    <t>Exploitation</t>
  </si>
  <si>
    <t>identifiant  cartographique</t>
  </si>
  <si>
    <t>RNA</t>
  </si>
  <si>
    <t>BEN1_RNA1</t>
  </si>
  <si>
    <t>Type d'investissement</t>
  </si>
  <si>
    <t>Nombre d'éléments</t>
  </si>
  <si>
    <t>Unité</t>
  </si>
  <si>
    <t>Nouvelle haies (à plat et sur talus)</t>
  </si>
  <si>
    <t>Plant</t>
  </si>
  <si>
    <t>Regarnissage</t>
  </si>
  <si>
    <t>Agroforesterie</t>
  </si>
  <si>
    <t>Arbre</t>
  </si>
  <si>
    <t>DEVIS</t>
  </si>
  <si>
    <t xml:space="preserve">Tableau de synthése </t>
  </si>
  <si>
    <t xml:space="preserve">Nom planteur </t>
  </si>
  <si>
    <t>Montant dépensé pour RNA</t>
  </si>
  <si>
    <t>Total général</t>
  </si>
  <si>
    <t>Dépenses réalisés</t>
  </si>
  <si>
    <r>
      <t xml:space="preserve">Plants labélisés </t>
    </r>
    <r>
      <rPr>
        <b/>
        <sz val="10"/>
        <rFont val="Calibri"/>
        <family val="2"/>
        <scheme val="minor"/>
      </rPr>
      <t>(Végétal local ou MFR)</t>
    </r>
  </si>
  <si>
    <t>Vincent DUPONT</t>
  </si>
  <si>
    <t>Linéaire développé en projet haie (ml)</t>
  </si>
  <si>
    <t>Nombre d'arbres/ arbustes plantés en haie</t>
  </si>
  <si>
    <t>Nombre d'arbres plantés en agroforesterie</t>
  </si>
  <si>
    <t>Montant dépensé pour le linéaire de haie HT (€)</t>
  </si>
  <si>
    <t>* Le taux d'aide du financeur public est maximum de 80% du montant éligible HT</t>
  </si>
  <si>
    <t xml:space="preserve">Tableau récapitulatif par planteur </t>
  </si>
  <si>
    <t xml:space="preserve">Nom et qualité du signataire : </t>
  </si>
  <si>
    <t>Date, signature et cachet de la structure :</t>
  </si>
  <si>
    <t>Nom du planteur</t>
  </si>
  <si>
    <t>Nombre d'arbres/arbustes plantés en haie</t>
  </si>
  <si>
    <t>Nombre d'arbres plantés en agroforesterie.</t>
  </si>
  <si>
    <t>Linéaire développé en projet haie (en ml)</t>
  </si>
  <si>
    <t>POUR RAPPEL,
le montant maximal (= coût plafond) éligible/plant est de:</t>
  </si>
  <si>
    <t>Synthèse des dépenses réalisées</t>
  </si>
  <si>
    <t>REMARQUES: le coût-devis par plant (colonne J) est établi par la structure collective, il représente l'ensemble des coûts (préparation du sol+ plant+ paillage+clôture,…)</t>
  </si>
  <si>
    <t>REMPLIR à MINIMA les colonnes A,B,C,D et la partie "Réalisé"</t>
  </si>
  <si>
    <t>EXEMPLE</t>
  </si>
  <si>
    <t>REMPLIR à MINIMA les colonnes A,B,C et la partie "Réalisé"</t>
  </si>
  <si>
    <t>REMARQUES: le coût-devis par arbre est établi par la structure collective, il représente</t>
  </si>
  <si>
    <t>l'ensemble des coûts (préparation du sol+ plant+ paillage+clôture,…)*</t>
  </si>
  <si>
    <t xml:space="preserve">La régénération naturelle accompagnée est éligible dans la limite de 10 % du montant du projet global (total projet(s) haies + total projet(s) agroforesterie).
Les dépenses sont éligibles sur la base des coûts réels HT (préparation du sol avant semis des graines, pose de clôture, enrichissement par plant, paillage bois ou paille,...)
</t>
  </si>
  <si>
    <t>Description des dépenses</t>
  </si>
  <si>
    <t>dénomination fournisseur</t>
  </si>
  <si>
    <t>Montant des travaux réalisés HT</t>
  </si>
  <si>
    <t>paillage</t>
  </si>
  <si>
    <t>Entreprise A</t>
  </si>
  <si>
    <t>Plants</t>
  </si>
  <si>
    <t>Entreprise Z</t>
  </si>
  <si>
    <t>Montant des travaux réalisés</t>
  </si>
  <si>
    <r>
      <t xml:space="preserve">Subventions demandées
</t>
    </r>
    <r>
      <rPr>
        <b/>
        <sz val="14"/>
        <color theme="1"/>
        <rFont val="Calibri"/>
        <family val="2"/>
        <scheme val="minor"/>
      </rPr>
      <t>Colonne à remplir</t>
    </r>
  </si>
  <si>
    <t>Linéaire de haie : montant des travaux réalisés pour le  HT (en €)</t>
  </si>
  <si>
    <t>Agroforesterie (en €) : Montant des travaux (en €)</t>
  </si>
  <si>
    <t>Total montant travaux par planteur (en €)</t>
  </si>
  <si>
    <t>RNA : Montant des travaux (en €)</t>
  </si>
  <si>
    <t>Pour actualiser le tableau :</t>
  </si>
  <si>
    <t>Clic droit sur le tableau puis cliquer sur "actualiser"</t>
  </si>
  <si>
    <t xml:space="preserve">Etirer la colonne "H" : Total montant travaux par planteur pour avoir le total. </t>
  </si>
  <si>
    <t>Pour enlever le "0" de la liste planteur : cliquer sur le filtre au niveau de la cellule "Nom du planteur et décocher "0"</t>
  </si>
  <si>
    <t>Ce tableau est à titre indicatif, il regroupe les informations des tableaux "réalisé" des feuilles Projet haies (DEVIS), Projet agrofo (DEVIS) et Projet RNA (DEVIS)</t>
  </si>
  <si>
    <t>BEN2_HAIE1</t>
  </si>
  <si>
    <t>BEN2_HAIE2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</si>
</sst>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43" formatCode="_-* #,##0.00_-;\-* #,##0.00_-;_-* &quot;-&quot;??_-;_-@_-"/>
    <numFmt numFmtId="164" formatCode="#,##0.00\ &quot;€&quot;"/>
    <numFmt numFmtId="165" formatCode="_-* #,##0.00\ [$€-40C]_-;\-* #,##0.00\ [$€-40C]_-;_-* &quot;-&quot;??\ [$€-40C]_-;_-@_-"/>
    <numFmt numFmtId="166" formatCode="_-* #,##0_-;\-* #,##0_-;_-* &quot;-&quot;??_-;_-@_-"/>
  </numFmts>
  <fonts count="46" x14ac:knownFonts="1">
    <font>
      <sz val="11"/>
      <color theme="1"/>
      <name val="Calibri"/>
      <scheme val="minor"/>
    </font>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sz val="11"/>
      <color indexed="2"/>
      <name val="Calibri"/>
      <family val="2"/>
      <scheme val="minor"/>
    </font>
    <font>
      <b/>
      <i/>
      <sz val="11"/>
      <color theme="1"/>
      <name val="Calibri"/>
      <family val="2"/>
      <scheme val="minor"/>
    </font>
    <font>
      <i/>
      <sz val="11"/>
      <color theme="1"/>
      <name val="Calibri"/>
      <family val="2"/>
      <scheme val="minor"/>
    </font>
    <font>
      <b/>
      <sz val="11"/>
      <color theme="1"/>
      <name val="Calibri"/>
      <family val="2"/>
      <scheme val="minor"/>
    </font>
    <font>
      <b/>
      <sz val="11"/>
      <name val="Calibri"/>
      <family val="2"/>
      <scheme val="minor"/>
    </font>
    <font>
      <i/>
      <sz val="11"/>
      <color theme="0"/>
      <name val="Calibri"/>
      <family val="2"/>
      <scheme val="minor"/>
    </font>
    <font>
      <b/>
      <i/>
      <sz val="11"/>
      <name val="Calibri"/>
      <family val="2"/>
      <scheme val="minor"/>
    </font>
    <font>
      <sz val="11"/>
      <name val="Calibri"/>
      <family val="2"/>
      <scheme val="minor"/>
    </font>
    <font>
      <strike/>
      <sz val="11"/>
      <color indexed="2"/>
      <name val="Calibri"/>
      <family val="2"/>
      <scheme val="minor"/>
    </font>
    <font>
      <sz val="11"/>
      <color theme="2" tint="-9.9978637043366805E-2"/>
      <name val="Calibri"/>
      <family val="2"/>
      <scheme val="minor"/>
    </font>
    <font>
      <i/>
      <sz val="11"/>
      <name val="Calibri"/>
      <family val="2"/>
      <scheme val="minor"/>
    </font>
    <font>
      <u/>
      <sz val="11"/>
      <color theme="1"/>
      <name val="Calibri"/>
      <family val="2"/>
      <scheme val="minor"/>
    </font>
    <font>
      <b/>
      <sz val="10"/>
      <name val="Calibri"/>
      <family val="2"/>
      <scheme val="minor"/>
    </font>
    <font>
      <b/>
      <i/>
      <sz val="11"/>
      <color theme="2" tint="-9.9978637043366805E-2"/>
      <name val="Calibri"/>
      <family val="2"/>
      <scheme val="minor"/>
    </font>
    <font>
      <b/>
      <sz val="9"/>
      <name val="Calibri"/>
      <family val="2"/>
      <scheme val="minor"/>
    </font>
    <font>
      <b/>
      <sz val="8"/>
      <name val="Calibri"/>
      <family val="2"/>
      <scheme val="minor"/>
    </font>
    <font>
      <i/>
      <sz val="8"/>
      <name val="Calibri"/>
      <family val="2"/>
      <scheme val="minor"/>
    </font>
    <font>
      <sz val="11"/>
      <color theme="0"/>
      <name val="Calibri"/>
      <family val="2"/>
      <scheme val="minor"/>
    </font>
    <font>
      <b/>
      <i/>
      <sz val="11"/>
      <color theme="0"/>
      <name val="Calibri"/>
      <family val="2"/>
      <scheme val="minor"/>
    </font>
    <font>
      <i/>
      <sz val="8"/>
      <color theme="1"/>
      <name val="Calibri"/>
      <family val="2"/>
      <scheme val="minor"/>
    </font>
    <font>
      <b/>
      <sz val="11"/>
      <color indexed="2"/>
      <name val="Calibri"/>
      <family val="2"/>
      <scheme val="minor"/>
    </font>
    <font>
      <b/>
      <u/>
      <sz val="11"/>
      <name val="Calibri"/>
      <family val="2"/>
    </font>
    <font>
      <sz val="11"/>
      <name val="Marianne"/>
      <family val="3"/>
    </font>
    <font>
      <sz val="11"/>
      <color theme="1"/>
      <name val="Calibri"/>
      <family val="2"/>
      <scheme val="minor"/>
    </font>
    <font>
      <b/>
      <sz val="11"/>
      <color theme="1"/>
      <name val="Calibri"/>
      <family val="2"/>
      <scheme val="minor"/>
    </font>
    <font>
      <b/>
      <sz val="12"/>
      <name val="Calibri"/>
      <family val="2"/>
      <scheme val="minor"/>
    </font>
    <font>
      <i/>
      <sz val="11"/>
      <name val="Calibri"/>
      <family val="2"/>
      <scheme val="minor"/>
    </font>
    <font>
      <b/>
      <sz val="14"/>
      <name val="Calibri"/>
      <family val="2"/>
      <scheme val="minor"/>
    </font>
    <font>
      <b/>
      <sz val="14"/>
      <color theme="1"/>
      <name val="Calibri"/>
      <family val="2"/>
      <scheme val="minor"/>
    </font>
    <font>
      <b/>
      <sz val="20"/>
      <color theme="1"/>
      <name val="Calibri"/>
      <family val="2"/>
      <scheme val="minor"/>
    </font>
    <font>
      <b/>
      <sz val="11"/>
      <name val="Calibri"/>
      <family val="2"/>
      <scheme val="minor"/>
    </font>
    <font>
      <b/>
      <u/>
      <sz val="12"/>
      <color theme="1"/>
      <name val="Calibri"/>
      <family val="2"/>
      <scheme val="minor"/>
    </font>
    <font>
      <b/>
      <i/>
      <sz val="11"/>
      <color theme="1"/>
      <name val="Calibri"/>
      <family val="2"/>
      <scheme val="minor"/>
    </font>
    <font>
      <i/>
      <sz val="11"/>
      <color theme="0"/>
      <name val="Calibri"/>
      <family val="2"/>
      <scheme val="minor"/>
    </font>
    <font>
      <sz val="14"/>
      <color theme="1"/>
      <name val="Calibri"/>
      <family val="2"/>
      <scheme val="minor"/>
    </font>
    <font>
      <b/>
      <sz val="14"/>
      <color theme="0"/>
      <name val="Calibri"/>
      <family val="2"/>
      <scheme val="minor"/>
    </font>
    <font>
      <sz val="8"/>
      <name val="Calibri"/>
      <family val="2"/>
      <scheme val="minor"/>
    </font>
    <font>
      <sz val="11"/>
      <name val="Calibri"/>
      <family val="2"/>
      <scheme val="minor"/>
    </font>
    <font>
      <sz val="11"/>
      <name val="Calibri"/>
      <family val="2"/>
    </font>
    <font>
      <b/>
      <sz val="11"/>
      <name val="Calibri"/>
      <scheme val="minor"/>
    </font>
  </fonts>
  <fills count="60">
    <fill>
      <patternFill patternType="none"/>
    </fill>
    <fill>
      <patternFill patternType="gray125"/>
    </fill>
    <fill>
      <patternFill patternType="solid">
        <fgColor rgb="FF92D050"/>
        <bgColor rgb="FF92D050"/>
      </patternFill>
    </fill>
    <fill>
      <patternFill patternType="solid">
        <fgColor theme="8" tint="0.59999389629810485"/>
        <bgColor theme="8" tint="0.59999389629810485"/>
      </patternFill>
    </fill>
    <fill>
      <patternFill patternType="solid">
        <fgColor theme="9" tint="0.79998168889431442"/>
        <bgColor theme="9" tint="0.79998168889431442"/>
      </patternFill>
    </fill>
    <fill>
      <patternFill patternType="solid">
        <fgColor theme="0" tint="-0.499984740745262"/>
        <bgColor theme="0" tint="-0.499984740745262"/>
      </patternFill>
    </fill>
    <fill>
      <patternFill patternType="solid">
        <fgColor theme="8" tint="0.79998168889431442"/>
        <bgColor theme="8" tint="0.79998168889431442"/>
      </patternFill>
    </fill>
    <fill>
      <patternFill patternType="solid">
        <fgColor theme="3" tint="0.79998168889431442"/>
        <bgColor theme="3" tint="0.79998168889431442"/>
      </patternFill>
    </fill>
    <fill>
      <patternFill patternType="solid">
        <fgColor theme="0" tint="-0.14999847407452621"/>
        <bgColor theme="0" tint="-0.14999847407452621"/>
      </patternFill>
    </fill>
    <fill>
      <patternFill patternType="solid">
        <fgColor theme="5" tint="0.79998168889431442"/>
        <bgColor theme="8" tint="0.79998168889431442"/>
      </patternFill>
    </fill>
    <fill>
      <patternFill patternType="solid">
        <fgColor theme="2" tint="-0.499984740745262"/>
        <bgColor theme="2" tint="-0.499984740745262"/>
      </patternFill>
    </fill>
    <fill>
      <patternFill patternType="solid">
        <fgColor theme="1" tint="0.499984740745262"/>
        <bgColor theme="0" tint="-0.14999847407452621"/>
      </patternFill>
    </fill>
    <fill>
      <patternFill patternType="solid">
        <fgColor theme="0"/>
        <bgColor theme="0" tint="-0.14999847407452621"/>
      </patternFill>
    </fill>
    <fill>
      <patternFill patternType="solid">
        <fgColor theme="5" tint="0.79998168889431442"/>
        <bgColor theme="5" tint="0.79998168889431442"/>
      </patternFill>
    </fill>
    <fill>
      <patternFill patternType="solid">
        <fgColor rgb="FFD9D9D9"/>
        <bgColor rgb="FFD9D9D9"/>
      </patternFill>
    </fill>
    <fill>
      <patternFill patternType="solid">
        <fgColor rgb="FFBFBFBF"/>
        <bgColor rgb="FFBFBFBF"/>
      </patternFill>
    </fill>
    <fill>
      <patternFill patternType="solid">
        <fgColor theme="2" tint="-0.249977111117893"/>
        <bgColor theme="2" tint="-0.249977111117893"/>
      </patternFill>
    </fill>
    <fill>
      <patternFill patternType="solid">
        <fgColor theme="2" tint="-0.499984740745262"/>
        <bgColor theme="0" tint="-0.14999847407452621"/>
      </patternFill>
    </fill>
    <fill>
      <patternFill patternType="solid">
        <fgColor theme="0"/>
      </patternFill>
    </fill>
    <fill>
      <patternFill patternType="solid">
        <fgColor theme="0" tint="-0.14999847407452621"/>
        <bgColor theme="7"/>
      </patternFill>
    </fill>
    <fill>
      <patternFill patternType="solid">
        <fgColor theme="0"/>
        <bgColor indexed="24"/>
      </patternFill>
    </fill>
    <fill>
      <patternFill patternType="solid">
        <fgColor theme="4" tint="0.59999389629810485"/>
        <bgColor theme="8" tint="0.79998168889431442"/>
      </patternFill>
    </fill>
    <fill>
      <patternFill patternType="solid">
        <fgColor rgb="FFE6461A"/>
        <bgColor theme="8" tint="0.79998168889431442"/>
      </patternFill>
    </fill>
    <fill>
      <patternFill patternType="solid">
        <fgColor theme="9" tint="0.79998168889431442"/>
        <bgColor theme="8" tint="0.79998168889431442"/>
      </patternFill>
    </fill>
    <fill>
      <patternFill patternType="solid">
        <fgColor theme="9" tint="0.79998168889431442"/>
        <bgColor indexed="64"/>
      </patternFill>
    </fill>
    <fill>
      <patternFill patternType="solid">
        <fgColor theme="7" tint="0.59999389629810485"/>
        <bgColor theme="8" tint="0.79998168889431442"/>
      </patternFill>
    </fill>
    <fill>
      <patternFill patternType="solid">
        <fgColor theme="5" tint="-0.249977111117893"/>
        <bgColor indexed="64"/>
      </patternFill>
    </fill>
    <fill>
      <patternFill patternType="solid">
        <fgColor theme="5" tint="-0.249977111117893"/>
        <bgColor theme="4" tint="0.79998168889431442"/>
      </patternFill>
    </fill>
    <fill>
      <patternFill patternType="solid">
        <fgColor theme="5" tint="0.79998168889431442"/>
        <bgColor indexed="64"/>
      </patternFill>
    </fill>
    <fill>
      <patternFill patternType="solid">
        <fgColor theme="4" tint="0.79998168889431442"/>
        <bgColor theme="9" tint="0.79998168889431442"/>
      </patternFill>
    </fill>
    <fill>
      <patternFill patternType="solid">
        <fgColor theme="0"/>
        <bgColor rgb="FF92D050"/>
      </patternFill>
    </fill>
    <fill>
      <patternFill patternType="solid">
        <fgColor theme="8" tint="0.79998168889431442"/>
        <bgColor theme="9" tint="0.79998168889431442"/>
      </patternFill>
    </fill>
    <fill>
      <patternFill patternType="solid">
        <fgColor rgb="FFFFFF00"/>
        <bgColor indexed="64"/>
      </patternFill>
    </fill>
    <fill>
      <patternFill patternType="solid">
        <fgColor theme="2" tint="-9.9978637043366805E-2"/>
        <bgColor rgb="FF92D050"/>
      </patternFill>
    </fill>
    <fill>
      <patternFill patternType="solid">
        <fgColor theme="2" tint="-9.9978637043366805E-2"/>
        <bgColor rgb="FF00B0F0"/>
      </patternFill>
    </fill>
    <fill>
      <patternFill patternType="solid">
        <fgColor theme="1"/>
        <bgColor indexed="64"/>
      </patternFill>
    </fill>
    <fill>
      <patternFill patternType="solid">
        <fgColor theme="1"/>
        <bgColor theme="0" tint="-0.14999847407452621"/>
      </patternFill>
    </fill>
    <fill>
      <patternFill patternType="solid">
        <fgColor theme="1"/>
        <bgColor theme="1" tint="0.499984740745262"/>
      </patternFill>
    </fill>
    <fill>
      <patternFill patternType="solid">
        <fgColor theme="0" tint="-0.14999847407452621"/>
        <bgColor theme="2" tint="-0.499984740745262"/>
      </patternFill>
    </fill>
    <fill>
      <patternFill patternType="solid">
        <fgColor theme="5" tint="0.59999389629810485"/>
        <bgColor indexed="64"/>
      </patternFill>
    </fill>
    <fill>
      <patternFill patternType="solid">
        <fgColor theme="5" tint="0.59999389629810485"/>
        <bgColor rgb="FF00B0F0"/>
      </patternFill>
    </fill>
    <fill>
      <patternFill patternType="solid">
        <fgColor theme="0" tint="-0.14999847407452621"/>
        <bgColor indexed="64"/>
      </patternFill>
    </fill>
    <fill>
      <patternFill patternType="solid">
        <fgColor theme="9" tint="0.79998168889431442"/>
        <bgColor rgb="FF92D050"/>
      </patternFill>
    </fill>
    <fill>
      <patternFill patternType="solid">
        <fgColor theme="9" tint="0.79998168889431442"/>
        <bgColor theme="0" tint="-0.14999847407452621"/>
      </patternFill>
    </fill>
    <fill>
      <patternFill patternType="solid">
        <fgColor theme="9" tint="0.79998168889431442"/>
        <bgColor theme="2" tint="-0.249977111117893"/>
      </patternFill>
    </fill>
    <fill>
      <patternFill patternType="solid">
        <fgColor theme="5" tint="0.79998168889431442"/>
        <bgColor rgb="FF92D050"/>
      </patternFill>
    </fill>
    <fill>
      <patternFill patternType="solid">
        <fgColor theme="5" tint="0.59999389629810485"/>
        <bgColor theme="0" tint="-0.14999847407452621"/>
      </patternFill>
    </fill>
    <fill>
      <patternFill patternType="solid">
        <fgColor theme="1"/>
        <bgColor theme="0" tint="-0.249977111117893"/>
      </patternFill>
    </fill>
    <fill>
      <patternFill patternType="solid">
        <fgColor theme="9" tint="0.79998168889431442"/>
        <bgColor theme="0" tint="-0.249977111117893"/>
      </patternFill>
    </fill>
    <fill>
      <patternFill patternType="solid">
        <fgColor theme="5" tint="0.79998168889431442"/>
        <bgColor theme="0" tint="-0.249977111117893"/>
      </patternFill>
    </fill>
    <fill>
      <patternFill patternType="solid">
        <fgColor theme="4" tint="0.79998168889431442"/>
        <bgColor theme="5" tint="0.79998168889431442"/>
      </patternFill>
    </fill>
    <fill>
      <patternFill patternType="solid">
        <fgColor theme="0"/>
        <bgColor theme="8" tint="0.79998168889431442"/>
      </patternFill>
    </fill>
    <fill>
      <patternFill patternType="solid">
        <fgColor theme="0"/>
        <bgColor indexed="64"/>
      </patternFill>
    </fill>
    <fill>
      <patternFill patternType="solid">
        <fgColor rgb="FF92D050"/>
        <bgColor indexed="64"/>
      </patternFill>
    </fill>
    <fill>
      <patternFill patternType="solid">
        <fgColor theme="5" tint="0.39997558519241921"/>
        <bgColor theme="0" tint="-0.14999847407452621"/>
      </patternFill>
    </fill>
    <fill>
      <patternFill patternType="solid">
        <fgColor theme="5" tint="0.39997558519241921"/>
        <bgColor rgb="FF00B0F0"/>
      </patternFill>
    </fill>
    <fill>
      <patternFill patternType="solid">
        <fgColor theme="5" tint="0.79998168889431442"/>
        <bgColor theme="7"/>
      </patternFill>
    </fill>
    <fill>
      <patternFill patternType="solid">
        <fgColor theme="2" tint="-9.9978637043366805E-2"/>
        <bgColor theme="7"/>
      </patternFill>
    </fill>
    <fill>
      <patternFill patternType="solid">
        <fgColor theme="1" tint="0.499984740745262"/>
        <bgColor theme="7"/>
      </patternFill>
    </fill>
    <fill>
      <patternFill patternType="solid">
        <fgColor theme="1" tint="0.499984740745262"/>
        <bgColor rgb="FF00B0F0"/>
      </patternFill>
    </fill>
  </fills>
  <borders count="7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top/>
      <bottom style="thin">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bottom style="thin">
        <color auto="1"/>
      </bottom>
      <diagonal/>
    </border>
    <border>
      <left style="medium">
        <color auto="1"/>
      </left>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top style="medium">
        <color auto="1"/>
      </top>
      <bottom/>
      <diagonal/>
    </border>
    <border>
      <left/>
      <right style="medium">
        <color auto="1"/>
      </right>
      <top/>
      <bottom/>
      <diagonal/>
    </border>
    <border>
      <left/>
      <right/>
      <top style="medium">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style="medium">
        <color indexed="64"/>
      </left>
      <right style="thin">
        <color auto="1"/>
      </right>
      <top style="medium">
        <color indexed="64"/>
      </top>
      <bottom style="medium">
        <color indexed="64"/>
      </bottom>
      <diagonal/>
    </border>
    <border>
      <left style="double">
        <color auto="1"/>
      </left>
      <right/>
      <top style="medium">
        <color auto="1"/>
      </top>
      <bottom style="medium">
        <color auto="1"/>
      </bottom>
      <diagonal/>
    </border>
    <border>
      <left style="double">
        <color auto="1"/>
      </left>
      <right style="medium">
        <color auto="1"/>
      </right>
      <top style="medium">
        <color auto="1"/>
      </top>
      <bottom style="medium">
        <color auto="1"/>
      </bottom>
      <diagonal/>
    </border>
    <border>
      <left style="double">
        <color auto="1"/>
      </left>
      <right/>
      <top/>
      <bottom style="thin">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medium">
        <color auto="1"/>
      </left>
      <right style="thin">
        <color auto="1"/>
      </right>
      <top style="thin">
        <color auto="1"/>
      </top>
      <bottom/>
      <diagonal/>
    </border>
    <border>
      <left style="double">
        <color auto="1"/>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double">
        <color auto="1"/>
      </left>
      <right/>
      <top style="medium">
        <color auto="1"/>
      </top>
      <bottom style="thin">
        <color auto="1"/>
      </bottom>
      <diagonal/>
    </border>
    <border>
      <left/>
      <right style="thick">
        <color auto="1"/>
      </right>
      <top style="medium">
        <color auto="1"/>
      </top>
      <bottom style="medium">
        <color auto="1"/>
      </bottom>
      <diagonal/>
    </border>
    <border>
      <left/>
      <right style="thick">
        <color auto="1"/>
      </right>
      <top style="medium">
        <color auto="1"/>
      </top>
      <bottom style="thin">
        <color auto="1"/>
      </bottom>
      <diagonal/>
    </border>
    <border>
      <left style="thin">
        <color auto="1"/>
      </left>
      <right style="medium">
        <color auto="1"/>
      </right>
      <top style="thin">
        <color auto="1"/>
      </top>
      <bottom/>
      <diagonal/>
    </border>
    <border>
      <left style="thin">
        <color auto="1"/>
      </left>
      <right/>
      <top style="medium">
        <color auto="1"/>
      </top>
      <bottom style="medium">
        <color auto="1"/>
      </bottom>
      <diagonal/>
    </border>
    <border>
      <left style="thin">
        <color auto="1"/>
      </left>
      <right/>
      <top/>
      <bottom/>
      <diagonal/>
    </border>
  </borders>
  <cellStyleXfs count="7">
    <xf numFmtId="0" fontId="0" fillId="0" borderId="0"/>
    <xf numFmtId="43" fontId="29" fillId="0" borderId="0" applyFont="0" applyFill="0" applyBorder="0" applyProtection="0"/>
    <xf numFmtId="43" fontId="29" fillId="0" borderId="0" applyFont="0" applyFill="0" applyBorder="0" applyProtection="0"/>
    <xf numFmtId="44" fontId="29" fillId="0" borderId="0" applyFont="0" applyFill="0" applyBorder="0" applyProtection="0"/>
    <xf numFmtId="0" fontId="29" fillId="0" borderId="0"/>
    <xf numFmtId="9" fontId="29" fillId="0" borderId="0" applyFont="0" applyFill="0" applyBorder="0" applyProtection="0"/>
    <xf numFmtId="9" fontId="29" fillId="0" borderId="0" applyFont="0" applyFill="0" applyBorder="0" applyProtection="0"/>
  </cellStyleXfs>
  <cellXfs count="513">
    <xf numFmtId="0" fontId="0" fillId="0" borderId="0" xfId="0"/>
    <xf numFmtId="0" fontId="0" fillId="0" borderId="0" xfId="0" applyProtection="1">
      <protection locked="0"/>
    </xf>
    <xf numFmtId="43" fontId="0" fillId="0" borderId="0" xfId="1"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3" fillId="0" borderId="0" xfId="0" applyFont="1" applyProtection="1">
      <protection locked="0"/>
    </xf>
    <xf numFmtId="0" fontId="5" fillId="0" borderId="0" xfId="0" applyFont="1"/>
    <xf numFmtId="0" fontId="6" fillId="0" borderId="0" xfId="0" applyFont="1"/>
    <xf numFmtId="43" fontId="0" fillId="0" borderId="0" xfId="1" applyNumberFormat="1" applyFont="1" applyAlignment="1" applyProtection="1">
      <alignment horizontal="center" vertical="center"/>
    </xf>
    <xf numFmtId="0" fontId="7" fillId="0" borderId="0" xfId="0" applyFont="1"/>
    <xf numFmtId="0" fontId="8" fillId="0" borderId="0" xfId="0" applyFont="1"/>
    <xf numFmtId="0" fontId="9" fillId="0" borderId="0" xfId="0" applyFont="1"/>
    <xf numFmtId="0" fontId="0" fillId="0" borderId="0" xfId="0" applyAlignment="1" applyProtection="1">
      <alignment horizontal="center" vertical="center" wrapText="1"/>
      <protection locked="0"/>
    </xf>
    <xf numFmtId="0" fontId="11" fillId="5" borderId="6" xfId="0" applyFont="1" applyFill="1" applyBorder="1"/>
    <xf numFmtId="43" fontId="11" fillId="5" borderId="6" xfId="1" applyNumberFormat="1" applyFont="1" applyFill="1" applyBorder="1" applyAlignment="1" applyProtection="1">
      <alignment horizontal="center" vertical="center"/>
    </xf>
    <xf numFmtId="0" fontId="11" fillId="5" borderId="6" xfId="0" applyFont="1" applyFill="1" applyBorder="1" applyAlignment="1">
      <alignment horizontal="center" vertical="center"/>
    </xf>
    <xf numFmtId="0" fontId="11" fillId="5" borderId="6" xfId="0" applyFont="1" applyFill="1" applyBorder="1" applyAlignment="1">
      <alignment horizontal="center" vertical="center" wrapText="1"/>
    </xf>
    <xf numFmtId="0" fontId="0" fillId="0" borderId="0" xfId="0" applyAlignment="1" applyProtection="1">
      <alignment vertical="center"/>
      <protection locked="0"/>
    </xf>
    <xf numFmtId="0" fontId="0" fillId="0" borderId="6" xfId="0" applyBorder="1" applyProtection="1">
      <protection locked="0"/>
    </xf>
    <xf numFmtId="0" fontId="10" fillId="0" borderId="6" xfId="0" applyFont="1" applyBorder="1" applyProtection="1">
      <protection locked="0"/>
    </xf>
    <xf numFmtId="0" fontId="12" fillId="0" borderId="6" xfId="0" applyFont="1" applyBorder="1" applyProtection="1">
      <protection locked="0"/>
    </xf>
    <xf numFmtId="43" fontId="10" fillId="0" borderId="6" xfId="1" applyNumberFormat="1" applyFont="1" applyBorder="1" applyAlignment="1" applyProtection="1">
      <alignment horizontal="center" vertical="center"/>
      <protection locked="0"/>
    </xf>
    <xf numFmtId="0" fontId="10" fillId="0" borderId="6" xfId="0" quotePrefix="1" applyFont="1" applyBorder="1" applyProtection="1">
      <protection locked="0"/>
    </xf>
    <xf numFmtId="0" fontId="10" fillId="0" borderId="6" xfId="0" applyFont="1" applyBorder="1" applyAlignment="1" applyProtection="1">
      <alignment wrapText="1"/>
      <protection locked="0"/>
    </xf>
    <xf numFmtId="0" fontId="10" fillId="0" borderId="6" xfId="0" applyFont="1" applyBorder="1" applyAlignment="1" applyProtection="1">
      <alignment horizontal="left"/>
      <protection locked="0"/>
    </xf>
    <xf numFmtId="0" fontId="10" fillId="0" borderId="6" xfId="0" applyFont="1" applyBorder="1" applyAlignment="1" applyProtection="1">
      <alignment shrinkToFit="1"/>
      <protection locked="0"/>
    </xf>
    <xf numFmtId="0" fontId="13" fillId="0" borderId="6" xfId="0" applyFont="1" applyBorder="1" applyProtection="1">
      <protection locked="0"/>
    </xf>
    <xf numFmtId="0" fontId="9" fillId="0" borderId="0" xfId="0" applyFont="1" applyProtection="1">
      <protection locked="0"/>
    </xf>
    <xf numFmtId="1" fontId="10" fillId="0" borderId="6" xfId="0" quotePrefix="1" applyNumberFormat="1" applyFont="1" applyBorder="1" applyProtection="1">
      <protection locked="0"/>
    </xf>
    <xf numFmtId="0" fontId="0" fillId="0" borderId="0" xfId="0" applyAlignment="1" applyProtection="1">
      <alignment horizontal="right"/>
      <protection locked="0"/>
    </xf>
    <xf numFmtId="0" fontId="3" fillId="0" borderId="0" xfId="0" applyFont="1" applyProtection="1"/>
    <xf numFmtId="0" fontId="0" fillId="0" borderId="0" xfId="0" applyProtection="1"/>
    <xf numFmtId="0" fontId="0" fillId="0" borderId="0" xfId="0" applyAlignment="1">
      <alignment horizontal="right"/>
    </xf>
    <xf numFmtId="0" fontId="14" fillId="0" borderId="0" xfId="0" applyFont="1"/>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11" fillId="5" borderId="6" xfId="0" applyFont="1" applyFill="1" applyBorder="1" applyAlignment="1">
      <alignment horizontal="right"/>
    </xf>
    <xf numFmtId="0" fontId="15" fillId="0" borderId="6" xfId="0" applyFont="1" applyBorder="1"/>
    <xf numFmtId="0" fontId="15" fillId="0" borderId="0" xfId="0" applyFont="1" applyAlignment="1">
      <alignment horizontal="center" vertical="center"/>
    </xf>
    <xf numFmtId="0" fontId="16" fillId="0" borderId="6" xfId="0" applyFont="1" applyBorder="1" applyProtection="1">
      <protection locked="0"/>
    </xf>
    <xf numFmtId="164" fontId="0" fillId="0" borderId="0" xfId="0" applyNumberFormat="1" applyProtection="1">
      <protection locked="0"/>
    </xf>
    <xf numFmtId="0" fontId="29" fillId="0" borderId="0" xfId="4" applyProtection="1">
      <protection locked="0"/>
    </xf>
    <xf numFmtId="43" fontId="0" fillId="0" borderId="0" xfId="2" applyNumberFormat="1" applyFont="1" applyProtection="1">
      <protection locked="0"/>
    </xf>
    <xf numFmtId="0" fontId="29" fillId="0" borderId="0" xfId="4" applyProtection="1"/>
    <xf numFmtId="0" fontId="5" fillId="0" borderId="0" xfId="4" applyFont="1" applyProtection="1"/>
    <xf numFmtId="43" fontId="0" fillId="0" borderId="0" xfId="2" applyNumberFormat="1" applyFont="1" applyProtection="1"/>
    <xf numFmtId="0" fontId="9" fillId="0" borderId="0" xfId="4" applyFont="1" applyProtection="1"/>
    <xf numFmtId="0" fontId="7" fillId="0" borderId="0" xfId="4" applyFont="1" applyProtection="1"/>
    <xf numFmtId="0" fontId="8" fillId="0" borderId="0" xfId="4" applyFont="1" applyProtection="1"/>
    <xf numFmtId="0" fontId="13" fillId="0" borderId="6" xfId="4" applyFont="1" applyBorder="1" applyProtection="1">
      <protection locked="0"/>
    </xf>
    <xf numFmtId="0" fontId="16" fillId="0" borderId="6" xfId="4" applyFont="1" applyBorder="1" applyProtection="1">
      <protection locked="0"/>
    </xf>
    <xf numFmtId="0" fontId="16" fillId="0" borderId="6" xfId="4" applyFont="1" applyBorder="1" applyAlignment="1" applyProtection="1">
      <alignment vertical="center"/>
      <protection locked="0"/>
    </xf>
    <xf numFmtId="0" fontId="16" fillId="8" borderId="6" xfId="4" applyFont="1" applyFill="1" applyBorder="1" applyAlignment="1" applyProtection="1">
      <alignment vertical="center"/>
      <protection locked="0"/>
    </xf>
    <xf numFmtId="1" fontId="16" fillId="0" borderId="6" xfId="4" applyNumberFormat="1" applyFont="1" applyBorder="1" applyAlignment="1" applyProtection="1">
      <alignment vertical="center"/>
      <protection locked="0"/>
    </xf>
    <xf numFmtId="0" fontId="29" fillId="0" borderId="6" xfId="4" applyBorder="1" applyProtection="1">
      <protection locked="0"/>
    </xf>
    <xf numFmtId="0" fontId="29" fillId="0" borderId="10" xfId="4" applyBorder="1" applyProtection="1">
      <protection locked="0"/>
    </xf>
    <xf numFmtId="0" fontId="8" fillId="0" borderId="6" xfId="4" applyFont="1" applyBorder="1" applyAlignment="1" applyProtection="1">
      <alignment vertical="center"/>
      <protection locked="0"/>
    </xf>
    <xf numFmtId="0" fontId="8" fillId="0" borderId="7" xfId="4" applyFont="1" applyBorder="1" applyAlignment="1" applyProtection="1">
      <alignment vertical="center"/>
      <protection locked="0"/>
    </xf>
    <xf numFmtId="0" fontId="13" fillId="0" borderId="0" xfId="4" applyFont="1" applyProtection="1">
      <protection locked="0"/>
    </xf>
    <xf numFmtId="0" fontId="13" fillId="0" borderId="6" xfId="0" applyFont="1" applyBorder="1" applyAlignment="1" applyProtection="1">
      <alignment vertical="center"/>
    </xf>
    <xf numFmtId="2" fontId="13" fillId="0" borderId="38" xfId="0" applyNumberFormat="1" applyFont="1" applyBorder="1" applyAlignment="1" applyProtection="1">
      <alignment horizontal="center"/>
      <protection locked="0"/>
    </xf>
    <xf numFmtId="0" fontId="0" fillId="0" borderId="29" xfId="0" applyBorder="1" applyAlignment="1" applyProtection="1">
      <alignment horizontal="center"/>
      <protection locked="0"/>
    </xf>
    <xf numFmtId="0" fontId="13" fillId="4" borderId="6" xfId="0" applyFont="1" applyFill="1" applyBorder="1" applyAlignment="1" applyProtection="1">
      <alignment vertical="center"/>
    </xf>
    <xf numFmtId="0" fontId="13" fillId="4" borderId="0" xfId="0" applyFont="1" applyFill="1" applyAlignment="1" applyProtection="1">
      <alignment horizontal="center"/>
      <protection locked="0"/>
    </xf>
    <xf numFmtId="0" fontId="0" fillId="4" borderId="6" xfId="0" applyFill="1" applyBorder="1" applyAlignment="1" applyProtection="1">
      <alignment horizontal="center"/>
      <protection locked="0"/>
    </xf>
    <xf numFmtId="0" fontId="13" fillId="4" borderId="40" xfId="0" applyFont="1" applyFill="1" applyBorder="1" applyAlignment="1" applyProtection="1">
      <alignment horizontal="center"/>
      <protection locked="0"/>
    </xf>
    <xf numFmtId="0" fontId="0" fillId="4" borderId="41" xfId="0" applyFill="1" applyBorder="1" applyAlignment="1" applyProtection="1">
      <alignment horizontal="center"/>
      <protection locked="0"/>
    </xf>
    <xf numFmtId="0" fontId="13" fillId="0" borderId="6" xfId="0" applyFont="1" applyBorder="1" applyAlignment="1" applyProtection="1">
      <alignment horizontal="center"/>
      <protection locked="0"/>
    </xf>
    <xf numFmtId="0" fontId="13" fillId="0" borderId="23" xfId="0" applyFont="1" applyBorder="1" applyAlignment="1" applyProtection="1">
      <alignment horizontal="center"/>
      <protection locked="0"/>
    </xf>
    <xf numFmtId="0" fontId="0" fillId="0" borderId="41" xfId="0" applyBorder="1" applyAlignment="1" applyProtection="1">
      <alignment horizontal="center"/>
      <protection locked="0"/>
    </xf>
    <xf numFmtId="0" fontId="13" fillId="0" borderId="23" xfId="0" applyFont="1" applyBorder="1" applyProtection="1">
      <protection locked="0"/>
    </xf>
    <xf numFmtId="0" fontId="13" fillId="0" borderId="0" xfId="0" applyFont="1" applyAlignment="1" applyProtection="1">
      <alignment horizontal="center"/>
      <protection locked="0"/>
    </xf>
    <xf numFmtId="0" fontId="13" fillId="0" borderId="40" xfId="0" applyFont="1" applyBorder="1" applyAlignment="1" applyProtection="1">
      <alignment horizontal="center"/>
      <protection locked="0"/>
    </xf>
    <xf numFmtId="0" fontId="13" fillId="0" borderId="7" xfId="0" applyFont="1" applyBorder="1" applyAlignment="1" applyProtection="1">
      <alignment horizontal="right" vertical="center"/>
    </xf>
    <xf numFmtId="0" fontId="13" fillId="0" borderId="41" xfId="0" applyFont="1" applyBorder="1" applyAlignment="1" applyProtection="1">
      <alignment horizontal="center"/>
      <protection locked="0"/>
    </xf>
    <xf numFmtId="0" fontId="13" fillId="0" borderId="10" xfId="0" applyFont="1" applyBorder="1" applyAlignment="1" applyProtection="1">
      <alignment horizontal="right" vertical="center"/>
    </xf>
    <xf numFmtId="0" fontId="13" fillId="4" borderId="6" xfId="0" applyFont="1" applyFill="1" applyBorder="1" applyAlignment="1" applyProtection="1">
      <alignment horizontal="center"/>
      <protection locked="0"/>
    </xf>
    <xf numFmtId="0" fontId="13" fillId="4" borderId="23" xfId="0" applyFont="1" applyFill="1" applyBorder="1" applyAlignment="1" applyProtection="1">
      <alignment horizontal="center"/>
      <protection locked="0"/>
    </xf>
    <xf numFmtId="0" fontId="13" fillId="0" borderId="0" xfId="0" applyFont="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14" borderId="24" xfId="0" applyFont="1" applyFill="1" applyBorder="1" applyAlignment="1" applyProtection="1">
      <alignment horizontal="left" vertical="top"/>
    </xf>
    <xf numFmtId="0" fontId="13" fillId="14" borderId="28" xfId="0" applyFont="1" applyFill="1" applyBorder="1" applyAlignment="1" applyProtection="1">
      <alignment horizontal="left" vertical="top"/>
    </xf>
    <xf numFmtId="0" fontId="13" fillId="14" borderId="29" xfId="0" applyFont="1" applyFill="1" applyBorder="1" applyAlignment="1" applyProtection="1">
      <alignment horizontal="left" vertical="top"/>
    </xf>
    <xf numFmtId="0" fontId="13" fillId="14" borderId="6" xfId="0" applyFont="1" applyFill="1" applyBorder="1" applyProtection="1"/>
    <xf numFmtId="0" fontId="13" fillId="14" borderId="24" xfId="0" applyFont="1" applyFill="1" applyBorder="1" applyAlignment="1" applyProtection="1">
      <alignment horizontal="left" vertical="center"/>
    </xf>
    <xf numFmtId="0" fontId="13" fillId="14" borderId="28" xfId="0" applyFont="1" applyFill="1" applyBorder="1" applyAlignment="1" applyProtection="1">
      <alignment horizontal="left" vertical="center"/>
    </xf>
    <xf numFmtId="0" fontId="13" fillId="14" borderId="29" xfId="0" applyFont="1" applyFill="1" applyBorder="1" applyAlignment="1" applyProtection="1">
      <alignment horizontal="left" vertical="center"/>
    </xf>
    <xf numFmtId="10" fontId="13" fillId="0" borderId="29" xfId="5" applyNumberFormat="1" applyFont="1" applyBorder="1" applyProtection="1">
      <protection locked="0"/>
    </xf>
    <xf numFmtId="10" fontId="13" fillId="0" borderId="26" xfId="5" applyNumberFormat="1" applyFont="1" applyBorder="1" applyProtection="1">
      <protection locked="0"/>
    </xf>
    <xf numFmtId="0" fontId="0" fillId="4" borderId="6" xfId="0" applyFill="1" applyBorder="1" applyProtection="1"/>
    <xf numFmtId="0" fontId="0" fillId="4" borderId="24" xfId="0" applyFill="1" applyBorder="1" applyAlignment="1" applyProtection="1">
      <alignment horizontal="left"/>
    </xf>
    <xf numFmtId="0" fontId="0" fillId="4" borderId="28" xfId="0" applyFill="1" applyBorder="1" applyAlignment="1" applyProtection="1">
      <alignment horizontal="left"/>
    </xf>
    <xf numFmtId="0" fontId="0" fillId="4" borderId="29" xfId="0" applyFill="1" applyBorder="1" applyAlignment="1" applyProtection="1">
      <alignment horizontal="left"/>
    </xf>
    <xf numFmtId="10" fontId="0" fillId="0" borderId="29" xfId="5" applyNumberFormat="1" applyFont="1" applyBorder="1" applyProtection="1">
      <protection locked="0"/>
    </xf>
    <xf numFmtId="10" fontId="0" fillId="0" borderId="42" xfId="5" applyNumberFormat="1" applyFont="1" applyBorder="1" applyProtection="1">
      <protection locked="0"/>
    </xf>
    <xf numFmtId="0" fontId="10" fillId="13" borderId="10" xfId="4" applyFont="1" applyFill="1" applyBorder="1" applyAlignment="1" applyProtection="1">
      <alignment horizontal="center" vertical="center" wrapText="1"/>
    </xf>
    <xf numFmtId="2" fontId="11" fillId="10" borderId="6" xfId="4" applyNumberFormat="1" applyFont="1" applyFill="1" applyBorder="1" applyProtection="1"/>
    <xf numFmtId="44" fontId="11" fillId="10" borderId="6" xfId="3" applyNumberFormat="1" applyFont="1" applyFill="1" applyBorder="1" applyProtection="1"/>
    <xf numFmtId="2" fontId="16" fillId="0" borderId="6" xfId="4" applyNumberFormat="1" applyFont="1" applyBorder="1" applyProtection="1">
      <protection locked="0"/>
    </xf>
    <xf numFmtId="2" fontId="16" fillId="8" borderId="6" xfId="4" applyNumberFormat="1" applyFont="1" applyFill="1" applyBorder="1" applyProtection="1"/>
    <xf numFmtId="0" fontId="5" fillId="0" borderId="0" xfId="4" applyFont="1" applyProtection="1">
      <protection locked="0"/>
    </xf>
    <xf numFmtId="166" fontId="0" fillId="0" borderId="6" xfId="1" applyNumberFormat="1" applyFont="1" applyBorder="1" applyAlignment="1" applyProtection="1">
      <alignment horizontal="right"/>
      <protection locked="0"/>
    </xf>
    <xf numFmtId="0" fontId="26" fillId="0" borderId="0" xfId="4" applyFont="1" applyProtection="1">
      <protection locked="0"/>
    </xf>
    <xf numFmtId="0" fontId="9" fillId="0" borderId="0" xfId="4" applyFont="1" applyProtection="1">
      <protection locked="0"/>
    </xf>
    <xf numFmtId="0" fontId="0" fillId="0" borderId="6" xfId="0" applyBorder="1" applyAlignment="1" applyProtection="1">
      <alignment horizontal="center"/>
      <protection locked="0"/>
    </xf>
    <xf numFmtId="43" fontId="0" fillId="0" borderId="0" xfId="1" applyNumberFormat="1" applyFont="1" applyProtection="1">
      <protection locked="0"/>
    </xf>
    <xf numFmtId="0" fontId="0" fillId="0" borderId="0" xfId="0"/>
    <xf numFmtId="0" fontId="26" fillId="0" borderId="0" xfId="0" applyFont="1" applyAlignment="1" applyProtection="1">
      <alignment horizontal="center" vertical="center"/>
      <protection locked="0"/>
    </xf>
    <xf numFmtId="0" fontId="10" fillId="0" borderId="38" xfId="4" applyFont="1" applyBorder="1" applyAlignment="1" applyProtection="1">
      <alignment horizontal="center" vertical="center" wrapText="1"/>
    </xf>
    <xf numFmtId="0" fontId="9" fillId="0" borderId="38" xfId="4" applyFont="1" applyBorder="1" applyAlignment="1" applyProtection="1">
      <alignment horizontal="center" vertical="center" wrapText="1"/>
    </xf>
    <xf numFmtId="0" fontId="13" fillId="0" borderId="20" xfId="4" applyFont="1" applyBorder="1" applyAlignment="1" applyProtection="1">
      <alignment wrapText="1"/>
    </xf>
    <xf numFmtId="0" fontId="13" fillId="0" borderId="10" xfId="4" applyFont="1" applyBorder="1" applyAlignment="1" applyProtection="1">
      <alignment horizontal="center"/>
    </xf>
    <xf numFmtId="0" fontId="13" fillId="0" borderId="23" xfId="4" applyFont="1" applyBorder="1" applyProtection="1"/>
    <xf numFmtId="0" fontId="13" fillId="0" borderId="6" xfId="4" applyFont="1" applyBorder="1" applyAlignment="1" applyProtection="1">
      <alignment horizontal="center"/>
    </xf>
    <xf numFmtId="0" fontId="0" fillId="0" borderId="15" xfId="0" applyBorder="1"/>
    <xf numFmtId="0" fontId="0" fillId="0" borderId="49" xfId="0" applyBorder="1"/>
    <xf numFmtId="1" fontId="0" fillId="0" borderId="49" xfId="0" applyNumberFormat="1" applyBorder="1"/>
    <xf numFmtId="0" fontId="0" fillId="0" borderId="16" xfId="0" applyBorder="1"/>
    <xf numFmtId="0" fontId="0" fillId="0" borderId="50" xfId="0" applyBorder="1"/>
    <xf numFmtId="0" fontId="0" fillId="0" borderId="4" xfId="0" applyBorder="1"/>
    <xf numFmtId="0" fontId="0" fillId="0" borderId="5" xfId="0" applyBorder="1"/>
    <xf numFmtId="0" fontId="0" fillId="0" borderId="40" xfId="0" applyBorder="1"/>
    <xf numFmtId="0" fontId="0" fillId="0" borderId="19" xfId="0" applyBorder="1"/>
    <xf numFmtId="0" fontId="0" fillId="0" borderId="0" xfId="0" applyBorder="1"/>
    <xf numFmtId="2" fontId="0" fillId="0" borderId="0" xfId="0" applyNumberFormat="1" applyBorder="1"/>
    <xf numFmtId="1" fontId="0" fillId="0" borderId="0" xfId="0" applyNumberFormat="1" applyBorder="1"/>
    <xf numFmtId="0" fontId="29" fillId="0" borderId="7" xfId="4" applyBorder="1" applyProtection="1">
      <protection locked="0"/>
    </xf>
    <xf numFmtId="0" fontId="16" fillId="0" borderId="7" xfId="4" applyFont="1" applyBorder="1" applyProtection="1">
      <protection locked="0"/>
    </xf>
    <xf numFmtId="0" fontId="16" fillId="0" borderId="7" xfId="4" applyFont="1" applyBorder="1" applyAlignment="1" applyProtection="1">
      <alignment vertical="center"/>
      <protection locked="0"/>
    </xf>
    <xf numFmtId="2" fontId="16" fillId="0" borderId="24" xfId="4" applyNumberFormat="1" applyFont="1" applyBorder="1" applyProtection="1">
      <protection locked="0"/>
    </xf>
    <xf numFmtId="44" fontId="11" fillId="10" borderId="41" xfId="3" applyNumberFormat="1" applyFont="1" applyFill="1" applyBorder="1" applyProtection="1"/>
    <xf numFmtId="44" fontId="24" fillId="16" borderId="41" xfId="3" applyNumberFormat="1" applyFont="1" applyFill="1" applyBorder="1" applyProtection="1"/>
    <xf numFmtId="0" fontId="10" fillId="13" borderId="45" xfId="4" applyFont="1" applyFill="1" applyBorder="1" applyAlignment="1" applyProtection="1">
      <alignment horizontal="center" vertical="center" wrapText="1"/>
    </xf>
    <xf numFmtId="2" fontId="16" fillId="0" borderId="23" xfId="4" applyNumberFormat="1" applyFont="1" applyBorder="1" applyProtection="1">
      <protection locked="0"/>
    </xf>
    <xf numFmtId="0" fontId="9" fillId="4" borderId="7" xfId="0" applyFont="1" applyFill="1" applyBorder="1" applyAlignment="1" applyProtection="1">
      <alignment horizontal="center" vertical="center" wrapText="1"/>
      <protection locked="0"/>
    </xf>
    <xf numFmtId="0" fontId="9" fillId="0" borderId="60" xfId="4" applyFont="1" applyBorder="1" applyAlignment="1" applyProtection="1">
      <alignment horizontal="center" vertical="center" wrapText="1"/>
    </xf>
    <xf numFmtId="0" fontId="28" fillId="20" borderId="7" xfId="4" applyFont="1" applyFill="1" applyBorder="1" applyAlignment="1" applyProtection="1">
      <alignment horizontal="center"/>
    </xf>
    <xf numFmtId="0" fontId="10" fillId="21" borderId="66" xfId="4" applyFont="1" applyFill="1" applyBorder="1" applyAlignment="1">
      <alignment horizontal="center" vertical="center" wrapText="1"/>
    </xf>
    <xf numFmtId="0" fontId="10" fillId="9" borderId="67" xfId="4" applyFont="1" applyFill="1" applyBorder="1" applyAlignment="1">
      <alignment horizontal="center" vertical="center" wrapText="1"/>
    </xf>
    <xf numFmtId="0" fontId="10" fillId="4" borderId="67" xfId="0" applyFont="1" applyFill="1" applyBorder="1" applyAlignment="1">
      <alignment horizontal="center" vertical="center" wrapText="1"/>
    </xf>
    <xf numFmtId="43" fontId="10" fillId="9" borderId="67" xfId="2" applyNumberFormat="1" applyFont="1" applyFill="1" applyBorder="1" applyAlignment="1">
      <alignment horizontal="center" vertical="center" wrapText="1"/>
    </xf>
    <xf numFmtId="43" fontId="10" fillId="4" borderId="67" xfId="1" applyNumberFormat="1" applyFont="1" applyFill="1" applyBorder="1" applyAlignment="1">
      <alignment horizontal="center" vertical="center" wrapText="1"/>
    </xf>
    <xf numFmtId="43" fontId="10" fillId="9" borderId="68" xfId="2" applyNumberFormat="1" applyFont="1" applyFill="1" applyBorder="1" applyAlignment="1">
      <alignment horizontal="center" vertical="center" wrapText="1"/>
    </xf>
    <xf numFmtId="2" fontId="0" fillId="0" borderId="49" xfId="0" applyNumberFormat="1" applyBorder="1"/>
    <xf numFmtId="2" fontId="0" fillId="0" borderId="40" xfId="0" applyNumberFormat="1" applyBorder="1"/>
    <xf numFmtId="0" fontId="32" fillId="0" borderId="6" xfId="0" applyFont="1" applyBorder="1" applyProtection="1">
      <protection locked="0"/>
    </xf>
    <xf numFmtId="0" fontId="17" fillId="0" borderId="0" xfId="4" applyFont="1" applyProtection="1">
      <protection locked="0"/>
    </xf>
    <xf numFmtId="0" fontId="8" fillId="0" borderId="0" xfId="4" applyFont="1" applyProtection="1">
      <protection locked="0"/>
    </xf>
    <xf numFmtId="0" fontId="7" fillId="0" borderId="0" xfId="4" applyFont="1" applyProtection="1">
      <protection locked="0"/>
    </xf>
    <xf numFmtId="0" fontId="7" fillId="8" borderId="55" xfId="4" applyFont="1" applyFill="1" applyBorder="1" applyAlignment="1" applyProtection="1">
      <alignment vertical="center"/>
      <protection locked="0"/>
    </xf>
    <xf numFmtId="0" fontId="7" fillId="8" borderId="6" xfId="4" applyFont="1" applyFill="1" applyBorder="1" applyAlignment="1" applyProtection="1">
      <alignment vertical="center"/>
      <protection locked="0"/>
    </xf>
    <xf numFmtId="0" fontId="8" fillId="0" borderId="0" xfId="4" applyFont="1" applyAlignment="1" applyProtection="1">
      <alignment horizontal="center" vertical="center" wrapText="1"/>
      <protection locked="0"/>
    </xf>
    <xf numFmtId="0" fontId="10" fillId="15" borderId="6" xfId="0" applyFont="1" applyFill="1" applyBorder="1" applyAlignment="1" applyProtection="1">
      <alignment horizontal="center"/>
      <protection locked="0"/>
    </xf>
    <xf numFmtId="0" fontId="10" fillId="15" borderId="23" xfId="0" applyFont="1" applyFill="1" applyBorder="1" applyAlignment="1" applyProtection="1">
      <alignment horizontal="center"/>
      <protection locked="0"/>
    </xf>
    <xf numFmtId="0" fontId="10" fillId="15" borderId="41" xfId="0" applyFont="1" applyFill="1" applyBorder="1" applyAlignment="1" applyProtection="1">
      <alignment horizontal="center"/>
      <protection locked="0"/>
    </xf>
    <xf numFmtId="0" fontId="0" fillId="4" borderId="6" xfId="0" applyFill="1" applyBorder="1" applyProtection="1">
      <protection locked="0"/>
    </xf>
    <xf numFmtId="0" fontId="0" fillId="4" borderId="17" xfId="0" applyFill="1" applyBorder="1" applyProtection="1">
      <protection locked="0"/>
    </xf>
    <xf numFmtId="0" fontId="11" fillId="10" borderId="6" xfId="4" applyFont="1" applyFill="1" applyBorder="1" applyProtection="1"/>
    <xf numFmtId="0" fontId="11" fillId="10" borderId="6" xfId="4" applyFont="1" applyFill="1" applyBorder="1" applyAlignment="1" applyProtection="1">
      <alignment vertical="center"/>
    </xf>
    <xf numFmtId="2" fontId="11" fillId="10" borderId="6" xfId="4" applyNumberFormat="1" applyFont="1" applyFill="1" applyBorder="1" applyAlignment="1" applyProtection="1">
      <alignment vertical="center"/>
    </xf>
    <xf numFmtId="164" fontId="11" fillId="10" borderId="6" xfId="4" applyNumberFormat="1" applyFont="1" applyFill="1" applyBorder="1" applyAlignment="1" applyProtection="1">
      <alignment vertical="center"/>
    </xf>
    <xf numFmtId="2" fontId="16" fillId="8" borderId="6" xfId="4" applyNumberFormat="1" applyFont="1" applyFill="1" applyBorder="1" applyAlignment="1" applyProtection="1">
      <alignment vertical="center"/>
    </xf>
    <xf numFmtId="0" fontId="16" fillId="8" borderId="6" xfId="4" applyFont="1" applyFill="1" applyBorder="1" applyAlignment="1" applyProtection="1">
      <alignment vertical="center"/>
    </xf>
    <xf numFmtId="0" fontId="16" fillId="0" borderId="0" xfId="4" applyFont="1" applyAlignment="1" applyProtection="1">
      <alignment horizontal="center"/>
    </xf>
    <xf numFmtId="0" fontId="9" fillId="6" borderId="6" xfId="4" applyFont="1" applyFill="1" applyBorder="1" applyAlignment="1" applyProtection="1">
      <alignment horizontal="center" vertical="center" wrapText="1"/>
    </xf>
    <xf numFmtId="0" fontId="10" fillId="9" borderId="10" xfId="4" applyFont="1" applyFill="1" applyBorder="1" applyAlignment="1" applyProtection="1">
      <alignment horizontal="center" vertical="center" wrapText="1"/>
    </xf>
    <xf numFmtId="0" fontId="20" fillId="23" borderId="7" xfId="4" applyFont="1" applyFill="1" applyBorder="1" applyAlignment="1" applyProtection="1">
      <alignment horizontal="center" vertical="center" wrapText="1"/>
      <protection locked="0"/>
    </xf>
    <xf numFmtId="0" fontId="10" fillId="9" borderId="7" xfId="4" applyFont="1" applyFill="1" applyBorder="1" applyAlignment="1" applyProtection="1">
      <alignment horizontal="center" vertical="center" wrapText="1"/>
      <protection locked="0"/>
    </xf>
    <xf numFmtId="0" fontId="20" fillId="9" borderId="7" xfId="4" applyFont="1" applyFill="1" applyBorder="1" applyAlignment="1" applyProtection="1">
      <alignment horizontal="center" vertical="center" wrapText="1"/>
      <protection locked="0"/>
    </xf>
    <xf numFmtId="0" fontId="23" fillId="10" borderId="6" xfId="4" applyFont="1" applyFill="1" applyBorder="1" applyProtection="1"/>
    <xf numFmtId="0" fontId="11" fillId="10" borderId="23" xfId="4" applyFont="1" applyFill="1" applyBorder="1" applyAlignment="1" applyProtection="1">
      <alignment vertical="center"/>
    </xf>
    <xf numFmtId="0" fontId="11" fillId="10" borderId="29" xfId="4" applyFont="1" applyFill="1" applyBorder="1" applyAlignment="1" applyProtection="1">
      <alignment vertical="center"/>
    </xf>
    <xf numFmtId="165" fontId="16" fillId="8" borderId="6" xfId="3" applyNumberFormat="1" applyFont="1" applyFill="1" applyBorder="1" applyProtection="1"/>
    <xf numFmtId="0" fontId="0" fillId="0" borderId="6" xfId="0" applyBorder="1" applyProtection="1"/>
    <xf numFmtId="0" fontId="8" fillId="0" borderId="6" xfId="0" applyFont="1" applyBorder="1" applyAlignment="1" applyProtection="1">
      <alignment horizontal="center" vertical="center"/>
    </xf>
    <xf numFmtId="0" fontId="8" fillId="0" borderId="6" xfId="0" applyFont="1" applyBorder="1" applyAlignment="1" applyProtection="1">
      <alignment horizontal="left" vertical="center"/>
    </xf>
    <xf numFmtId="0" fontId="8" fillId="0" borderId="6" xfId="0" applyFont="1" applyBorder="1" applyProtection="1"/>
    <xf numFmtId="0" fontId="0" fillId="8" borderId="24" xfId="0" applyFill="1" applyBorder="1" applyAlignment="1" applyProtection="1">
      <alignment horizontal="left" vertical="top"/>
    </xf>
    <xf numFmtId="0" fontId="0" fillId="8" borderId="28" xfId="0" applyFill="1" applyBorder="1" applyAlignment="1" applyProtection="1">
      <alignment horizontal="left" vertical="top"/>
    </xf>
    <xf numFmtId="0" fontId="0" fillId="8" borderId="29" xfId="0" applyFill="1" applyBorder="1" applyAlignment="1" applyProtection="1">
      <alignment horizontal="left" vertical="top"/>
    </xf>
    <xf numFmtId="0" fontId="0" fillId="8" borderId="6" xfId="0" applyFill="1" applyBorder="1" applyProtection="1"/>
    <xf numFmtId="0" fontId="0" fillId="8" borderId="24" xfId="0" applyFill="1" applyBorder="1" applyAlignment="1" applyProtection="1">
      <alignment horizontal="left" vertical="center"/>
    </xf>
    <xf numFmtId="0" fontId="0" fillId="8" borderId="28" xfId="0" applyFill="1" applyBorder="1" applyAlignment="1" applyProtection="1">
      <alignment horizontal="left" vertical="center"/>
    </xf>
    <xf numFmtId="0" fontId="0" fillId="8" borderId="29" xfId="0" applyFill="1" applyBorder="1" applyAlignment="1" applyProtection="1">
      <alignment horizontal="left" vertical="center"/>
    </xf>
    <xf numFmtId="0" fontId="27" fillId="0" borderId="0" xfId="0" applyFont="1" applyAlignment="1" applyProtection="1">
      <alignment vertical="top"/>
    </xf>
    <xf numFmtId="0" fontId="16" fillId="0" borderId="36" xfId="0" applyFont="1" applyBorder="1" applyAlignment="1" applyProtection="1">
      <alignment horizontal="left" vertical="center" wrapText="1"/>
    </xf>
    <xf numFmtId="0" fontId="0" fillId="0" borderId="36" xfId="0" applyBorder="1" applyAlignment="1" applyProtection="1">
      <alignment horizontal="left" vertical="center" wrapText="1"/>
    </xf>
    <xf numFmtId="0" fontId="11" fillId="10" borderId="6" xfId="0" applyFont="1" applyFill="1" applyBorder="1" applyProtection="1"/>
    <xf numFmtId="165" fontId="11" fillId="10" borderId="6" xfId="0" applyNumberFormat="1" applyFont="1" applyFill="1" applyBorder="1" applyProtection="1"/>
    <xf numFmtId="0" fontId="0" fillId="0" borderId="0" xfId="0" applyAlignment="1" applyProtection="1">
      <alignment horizontal="center" vertical="center"/>
    </xf>
    <xf numFmtId="0" fontId="29" fillId="18" borderId="0" xfId="4" applyFill="1" applyProtection="1">
      <protection locked="0"/>
    </xf>
    <xf numFmtId="0" fontId="30" fillId="18" borderId="0" xfId="4" applyFont="1" applyFill="1" applyProtection="1">
      <protection locked="0"/>
    </xf>
    <xf numFmtId="0" fontId="29" fillId="18" borderId="0" xfId="4" applyFill="1" applyProtection="1"/>
    <xf numFmtId="0" fontId="13" fillId="0" borderId="6" xfId="0" applyFont="1" applyBorder="1" applyAlignment="1" applyProtection="1">
      <alignment vertical="center"/>
      <protection locked="0"/>
    </xf>
    <xf numFmtId="0" fontId="13" fillId="0" borderId="24" xfId="0" applyFont="1" applyBorder="1" applyAlignment="1" applyProtection="1">
      <alignment horizontal="left" vertical="center"/>
      <protection locked="0"/>
    </xf>
    <xf numFmtId="0" fontId="13" fillId="0" borderId="29" xfId="0" applyFont="1" applyBorder="1" applyAlignment="1" applyProtection="1">
      <alignment horizontal="left" vertical="center"/>
      <protection locked="0"/>
    </xf>
    <xf numFmtId="0" fontId="22" fillId="0" borderId="24" xfId="0" applyFont="1" applyBorder="1" applyAlignment="1" applyProtection="1">
      <alignment horizontal="left" vertical="center" wrapText="1"/>
      <protection locked="0"/>
    </xf>
    <xf numFmtId="0" fontId="22" fillId="0" borderId="29" xfId="0" applyFont="1" applyBorder="1" applyAlignment="1" applyProtection="1">
      <alignment horizontal="left" vertical="center" wrapText="1"/>
      <protection locked="0"/>
    </xf>
    <xf numFmtId="0" fontId="30" fillId="28" borderId="6" xfId="0" applyFont="1" applyFill="1" applyBorder="1" applyAlignment="1" applyProtection="1">
      <alignment horizontal="center" vertical="center" wrapText="1"/>
    </xf>
    <xf numFmtId="0" fontId="37" fillId="0" borderId="0" xfId="4" applyFont="1" applyAlignment="1" applyProtection="1">
      <alignment vertical="center"/>
    </xf>
    <xf numFmtId="0" fontId="9" fillId="29" borderId="6" xfId="4" applyFont="1" applyFill="1" applyBorder="1" applyAlignment="1" applyProtection="1">
      <alignment horizontal="center" vertical="center" wrapText="1"/>
    </xf>
    <xf numFmtId="0" fontId="4" fillId="30" borderId="0" xfId="0" applyFont="1" applyFill="1" applyBorder="1" applyAlignment="1" applyProtection="1">
      <alignment vertical="center"/>
      <protection locked="0"/>
    </xf>
    <xf numFmtId="49" fontId="4" fillId="30" borderId="0" xfId="2" applyNumberFormat="1" applyFont="1" applyFill="1" applyAlignment="1" applyProtection="1"/>
    <xf numFmtId="0" fontId="10" fillId="23" borderId="7" xfId="0" applyFont="1" applyFill="1" applyBorder="1" applyAlignment="1" applyProtection="1">
      <alignment horizontal="center" vertical="center" wrapText="1"/>
      <protection locked="0"/>
    </xf>
    <xf numFmtId="0" fontId="21" fillId="23" borderId="10" xfId="0" applyFont="1" applyFill="1" applyBorder="1" applyAlignment="1" applyProtection="1">
      <alignment horizontal="center" vertical="center" wrapText="1"/>
      <protection locked="0"/>
    </xf>
    <xf numFmtId="0" fontId="9" fillId="23" borderId="10" xfId="4" applyFont="1" applyFill="1" applyBorder="1" applyAlignment="1" applyProtection="1">
      <alignment vertical="center" wrapText="1"/>
    </xf>
    <xf numFmtId="0" fontId="9" fillId="23" borderId="10" xfId="4" applyFont="1" applyFill="1" applyBorder="1" applyAlignment="1" applyProtection="1">
      <alignment horizontal="center" vertical="center" wrapText="1"/>
    </xf>
    <xf numFmtId="0" fontId="2" fillId="0" borderId="0" xfId="0" applyFont="1" applyProtection="1">
      <protection locked="0"/>
    </xf>
    <xf numFmtId="0" fontId="30" fillId="32" borderId="0" xfId="0" applyFont="1" applyFill="1" applyProtection="1">
      <protection locked="0"/>
    </xf>
    <xf numFmtId="0" fontId="30" fillId="32" borderId="0" xfId="0" applyFont="1" applyFill="1" applyProtection="1"/>
    <xf numFmtId="0" fontId="38" fillId="32" borderId="0" xfId="4" applyFont="1" applyFill="1" applyProtection="1"/>
    <xf numFmtId="0" fontId="9" fillId="9" borderId="6" xfId="4" applyFont="1" applyFill="1" applyBorder="1" applyAlignment="1" applyProtection="1">
      <alignment horizontal="center" vertical="center" wrapText="1"/>
    </xf>
    <xf numFmtId="165" fontId="11" fillId="10" borderId="6" xfId="4" applyNumberFormat="1" applyFont="1" applyFill="1" applyBorder="1" applyAlignment="1" applyProtection="1">
      <alignment vertical="center"/>
    </xf>
    <xf numFmtId="0" fontId="9" fillId="6" borderId="24" xfId="4" applyFont="1" applyFill="1" applyBorder="1" applyAlignment="1" applyProtection="1">
      <alignment horizontal="center" vertical="center" wrapText="1"/>
    </xf>
    <xf numFmtId="0" fontId="11" fillId="10" borderId="24" xfId="4" applyFont="1" applyFill="1" applyBorder="1" applyProtection="1"/>
    <xf numFmtId="0" fontId="13" fillId="0" borderId="24" xfId="4" applyFont="1" applyBorder="1" applyProtection="1">
      <protection locked="0"/>
    </xf>
    <xf numFmtId="0" fontId="10" fillId="23" borderId="20" xfId="4" applyFont="1" applyFill="1" applyBorder="1" applyAlignment="1" applyProtection="1">
      <alignment horizontal="center" vertical="center" wrapText="1"/>
    </xf>
    <xf numFmtId="0" fontId="16" fillId="0" borderId="23" xfId="4" applyFont="1" applyBorder="1" applyAlignment="1" applyProtection="1">
      <alignment vertical="center"/>
      <protection locked="0"/>
    </xf>
    <xf numFmtId="0" fontId="16" fillId="0" borderId="17" xfId="4" applyFont="1" applyBorder="1" applyAlignment="1" applyProtection="1">
      <alignment vertical="center"/>
      <protection locked="0"/>
    </xf>
    <xf numFmtId="0" fontId="8" fillId="0" borderId="47" xfId="4" applyFont="1" applyBorder="1" applyAlignment="1" applyProtection="1">
      <alignment vertical="center"/>
      <protection locked="0"/>
    </xf>
    <xf numFmtId="0" fontId="16" fillId="8" borderId="47" xfId="4" applyFont="1" applyFill="1" applyBorder="1" applyAlignment="1" applyProtection="1">
      <alignment vertical="center"/>
      <protection locked="0"/>
    </xf>
    <xf numFmtId="2" fontId="16" fillId="8" borderId="47" xfId="4" applyNumberFormat="1" applyFont="1" applyFill="1" applyBorder="1" applyAlignment="1" applyProtection="1">
      <alignment vertical="center"/>
    </xf>
    <xf numFmtId="0" fontId="10" fillId="9" borderId="20" xfId="4" applyFont="1" applyFill="1" applyBorder="1" applyAlignment="1" applyProtection="1">
      <alignment horizontal="center" vertical="center" wrapText="1"/>
    </xf>
    <xf numFmtId="43" fontId="10" fillId="9" borderId="41" xfId="2" applyNumberFormat="1" applyFont="1" applyFill="1" applyBorder="1" applyAlignment="1" applyProtection="1">
      <alignment horizontal="center" vertical="center" wrapText="1"/>
    </xf>
    <xf numFmtId="165" fontId="11" fillId="10" borderId="41" xfId="4" applyNumberFormat="1" applyFont="1" applyFill="1" applyBorder="1" applyAlignment="1" applyProtection="1">
      <alignment vertical="center"/>
    </xf>
    <xf numFmtId="165" fontId="7" fillId="8" borderId="14" xfId="2" applyNumberFormat="1" applyFont="1" applyFill="1" applyBorder="1" applyAlignment="1" applyProtection="1">
      <alignment vertical="center"/>
      <protection locked="0"/>
    </xf>
    <xf numFmtId="165" fontId="7" fillId="8" borderId="24" xfId="2" applyNumberFormat="1" applyFont="1" applyFill="1" applyBorder="1" applyAlignment="1" applyProtection="1">
      <alignment vertical="center"/>
      <protection locked="0"/>
    </xf>
    <xf numFmtId="0" fontId="16" fillId="0" borderId="64" xfId="4" applyFont="1" applyBorder="1" applyAlignment="1" applyProtection="1">
      <alignment vertical="center"/>
      <protection locked="0"/>
    </xf>
    <xf numFmtId="0" fontId="16" fillId="8" borderId="7" xfId="4" applyFont="1" applyFill="1" applyBorder="1" applyAlignment="1" applyProtection="1">
      <alignment vertical="center"/>
    </xf>
    <xf numFmtId="43" fontId="9" fillId="23" borderId="11" xfId="2" applyNumberFormat="1" applyFont="1" applyFill="1" applyBorder="1" applyAlignment="1" applyProtection="1">
      <alignment horizontal="center" vertical="center" wrapText="1"/>
    </xf>
    <xf numFmtId="165" fontId="11" fillId="10" borderId="24" xfId="2" applyNumberFormat="1" applyFont="1" applyFill="1" applyBorder="1" applyAlignment="1" applyProtection="1">
      <alignment vertical="center"/>
    </xf>
    <xf numFmtId="165" fontId="16" fillId="8" borderId="24" xfId="2" applyNumberFormat="1" applyFont="1" applyFill="1" applyBorder="1" applyAlignment="1" applyProtection="1">
      <alignment vertical="center"/>
    </xf>
    <xf numFmtId="165" fontId="16" fillId="8" borderId="18" xfId="2" applyNumberFormat="1" applyFont="1" applyFill="1" applyBorder="1" applyAlignment="1" applyProtection="1">
      <alignment vertical="center"/>
    </xf>
    <xf numFmtId="0" fontId="19" fillId="36" borderId="55" xfId="4" applyFont="1" applyFill="1" applyBorder="1" applyAlignment="1" applyProtection="1">
      <alignment vertical="center"/>
      <protection locked="0"/>
    </xf>
    <xf numFmtId="164" fontId="7" fillId="36" borderId="55" xfId="4" applyNumberFormat="1" applyFont="1" applyFill="1" applyBorder="1" applyAlignment="1" applyProtection="1">
      <alignment vertical="center"/>
      <protection locked="0"/>
    </xf>
    <xf numFmtId="0" fontId="19" fillId="36" borderId="6" xfId="4" applyFont="1" applyFill="1" applyBorder="1" applyAlignment="1" applyProtection="1">
      <alignment vertical="center"/>
      <protection locked="0"/>
    </xf>
    <xf numFmtId="164" fontId="7" fillId="36" borderId="6" xfId="4" applyNumberFormat="1" applyFont="1" applyFill="1" applyBorder="1" applyAlignment="1" applyProtection="1">
      <alignment vertical="center"/>
      <protection locked="0"/>
    </xf>
    <xf numFmtId="0" fontId="39" fillId="10" borderId="24" xfId="4" applyFont="1" applyFill="1" applyBorder="1" applyProtection="1"/>
    <xf numFmtId="0" fontId="0" fillId="35" borderId="55" xfId="0" applyFill="1" applyBorder="1" applyProtection="1">
      <protection locked="0"/>
    </xf>
    <xf numFmtId="0" fontId="0" fillId="35" borderId="6" xfId="0" applyFill="1" applyBorder="1" applyProtection="1">
      <protection locked="0"/>
    </xf>
    <xf numFmtId="43" fontId="34" fillId="12" borderId="33" xfId="2" applyNumberFormat="1" applyFont="1" applyFill="1" applyBorder="1" applyProtection="1">
      <protection locked="0"/>
    </xf>
    <xf numFmtId="166" fontId="34" fillId="33" borderId="33" xfId="2" applyNumberFormat="1" applyFont="1" applyFill="1" applyBorder="1" applyProtection="1">
      <protection locked="0"/>
    </xf>
    <xf numFmtId="0" fontId="40" fillId="37" borderId="33" xfId="4" applyFont="1" applyFill="1" applyBorder="1" applyProtection="1">
      <protection locked="0"/>
    </xf>
    <xf numFmtId="0" fontId="40" fillId="36" borderId="33" xfId="4" applyFont="1" applyFill="1" applyBorder="1" applyProtection="1">
      <protection locked="0"/>
    </xf>
    <xf numFmtId="165" fontId="34" fillId="34" borderId="73" xfId="2" applyNumberFormat="1" applyFont="1" applyFill="1" applyBorder="1" applyProtection="1">
      <protection locked="0"/>
    </xf>
    <xf numFmtId="43" fontId="34" fillId="12" borderId="48" xfId="2" applyNumberFormat="1" applyFont="1" applyFill="1" applyBorder="1" applyProtection="1"/>
    <xf numFmtId="0" fontId="40" fillId="0" borderId="4" xfId="0" applyFont="1" applyBorder="1" applyProtection="1"/>
    <xf numFmtId="0" fontId="40" fillId="35" borderId="47" xfId="0" applyFont="1" applyFill="1" applyBorder="1" applyProtection="1"/>
    <xf numFmtId="0" fontId="40" fillId="0" borderId="0" xfId="0" applyFont="1" applyProtection="1"/>
    <xf numFmtId="0" fontId="40" fillId="0" borderId="0" xfId="0" applyFont="1" applyProtection="1">
      <protection locked="0"/>
    </xf>
    <xf numFmtId="165" fontId="32" fillId="38" borderId="41" xfId="4" applyNumberFormat="1" applyFont="1" applyFill="1" applyBorder="1" applyAlignment="1" applyProtection="1">
      <alignment vertical="center"/>
    </xf>
    <xf numFmtId="165" fontId="32" fillId="38" borderId="72" xfId="4" applyNumberFormat="1" applyFont="1" applyFill="1" applyBorder="1" applyAlignment="1" applyProtection="1">
      <alignment vertical="center"/>
    </xf>
    <xf numFmtId="0" fontId="7" fillId="28" borderId="55" xfId="4" applyFont="1" applyFill="1" applyBorder="1" applyAlignment="1" applyProtection="1">
      <protection locked="0"/>
    </xf>
    <xf numFmtId="165" fontId="0" fillId="28" borderId="39" xfId="0" applyNumberFormat="1" applyFill="1" applyBorder="1" applyProtection="1">
      <protection locked="0"/>
    </xf>
    <xf numFmtId="165" fontId="0" fillId="28" borderId="41" xfId="0" applyNumberFormat="1" applyFill="1" applyBorder="1" applyProtection="1">
      <protection locked="0"/>
    </xf>
    <xf numFmtId="0" fontId="34" fillId="39" borderId="47" xfId="0" applyFont="1" applyFill="1" applyBorder="1" applyProtection="1"/>
    <xf numFmtId="0" fontId="34" fillId="40" borderId="47" xfId="2" applyNumberFormat="1" applyFont="1" applyFill="1" applyBorder="1" applyProtection="1"/>
    <xf numFmtId="165" fontId="34" fillId="40" borderId="27" xfId="2" applyNumberFormat="1" applyFont="1" applyFill="1" applyBorder="1" applyProtection="1"/>
    <xf numFmtId="0" fontId="7" fillId="41" borderId="55" xfId="4" applyFont="1" applyFill="1" applyBorder="1" applyAlignment="1" applyProtection="1">
      <alignment vertical="center"/>
      <protection locked="0"/>
    </xf>
    <xf numFmtId="0" fontId="7" fillId="41" borderId="6" xfId="4" applyFont="1" applyFill="1" applyBorder="1" applyAlignment="1" applyProtection="1">
      <alignment vertical="center"/>
      <protection locked="0"/>
    </xf>
    <xf numFmtId="2" fontId="13" fillId="0" borderId="20" xfId="0" applyNumberFormat="1" applyFont="1" applyBorder="1" applyAlignment="1" applyProtection="1">
      <alignment horizontal="center"/>
      <protection locked="0"/>
    </xf>
    <xf numFmtId="0" fontId="0" fillId="0" borderId="45" xfId="0" applyBorder="1" applyAlignment="1" applyProtection="1">
      <alignment horizontal="center"/>
      <protection locked="0"/>
    </xf>
    <xf numFmtId="165" fontId="16" fillId="0" borderId="6" xfId="4" applyNumberFormat="1" applyFont="1" applyBorder="1" applyProtection="1">
      <protection locked="0"/>
    </xf>
    <xf numFmtId="165" fontId="16" fillId="28" borderId="41" xfId="4" applyNumberFormat="1" applyFont="1" applyFill="1" applyBorder="1" applyProtection="1">
      <protection locked="0"/>
    </xf>
    <xf numFmtId="165" fontId="11" fillId="10" borderId="26" xfId="4" applyNumberFormat="1" applyFont="1" applyFill="1" applyBorder="1" applyAlignment="1" applyProtection="1">
      <alignment vertical="center"/>
    </xf>
    <xf numFmtId="165" fontId="16" fillId="28" borderId="41" xfId="4" applyNumberFormat="1" applyFont="1" applyFill="1" applyBorder="1" applyProtection="1"/>
    <xf numFmtId="0" fontId="9" fillId="13" borderId="12" xfId="4" applyFont="1" applyFill="1" applyBorder="1" applyAlignment="1" applyProtection="1">
      <alignment horizontal="center" vertical="center" wrapText="1"/>
    </xf>
    <xf numFmtId="2" fontId="16" fillId="0" borderId="29" xfId="4" applyNumberFormat="1" applyFont="1" applyBorder="1" applyProtection="1">
      <protection locked="0"/>
    </xf>
    <xf numFmtId="0" fontId="10" fillId="29" borderId="24" xfId="4" applyFont="1" applyFill="1" applyBorder="1" applyAlignment="1" applyProtection="1">
      <alignment horizontal="center" vertical="center" wrapText="1"/>
    </xf>
    <xf numFmtId="0" fontId="9" fillId="4" borderId="13" xfId="4" applyFont="1" applyFill="1" applyBorder="1" applyAlignment="1" applyProtection="1">
      <alignment horizontal="center" vertical="center" wrapText="1"/>
    </xf>
    <xf numFmtId="0" fontId="9" fillId="4" borderId="55" xfId="4" applyFont="1" applyFill="1" applyBorder="1" applyAlignment="1" applyProtection="1">
      <alignment horizontal="center" vertical="center" wrapText="1"/>
    </xf>
    <xf numFmtId="43" fontId="9" fillId="4" borderId="39" xfId="2" applyNumberFormat="1" applyFont="1" applyFill="1" applyBorder="1" applyAlignment="1" applyProtection="1">
      <alignment horizontal="center" vertical="center" wrapText="1"/>
    </xf>
    <xf numFmtId="2" fontId="11" fillId="10" borderId="23" xfId="4" applyNumberFormat="1" applyFont="1" applyFill="1" applyBorder="1" applyProtection="1"/>
    <xf numFmtId="0" fontId="13" fillId="0" borderId="7" xfId="0" applyFont="1" applyBorder="1" applyProtection="1">
      <protection locked="0"/>
    </xf>
    <xf numFmtId="2" fontId="16" fillId="0" borderId="7" xfId="4" applyNumberFormat="1" applyFont="1" applyBorder="1" applyProtection="1">
      <protection locked="0"/>
    </xf>
    <xf numFmtId="2" fontId="16" fillId="0" borderId="43" xfId="4" applyNumberFormat="1" applyFont="1" applyBorder="1" applyProtection="1">
      <protection locked="0"/>
    </xf>
    <xf numFmtId="2" fontId="16" fillId="0" borderId="64" xfId="4" applyNumberFormat="1" applyFont="1" applyBorder="1" applyProtection="1">
      <protection locked="0"/>
    </xf>
    <xf numFmtId="0" fontId="13" fillId="0" borderId="7" xfId="4" applyFont="1" applyBorder="1" applyProtection="1">
      <protection locked="0"/>
    </xf>
    <xf numFmtId="2" fontId="16" fillId="8" borderId="7" xfId="4" applyNumberFormat="1" applyFont="1" applyFill="1" applyBorder="1" applyProtection="1"/>
    <xf numFmtId="165" fontId="16" fillId="8" borderId="7" xfId="3" applyNumberFormat="1" applyFont="1" applyFill="1" applyBorder="1" applyProtection="1"/>
    <xf numFmtId="44" fontId="24" fillId="16" borderId="72" xfId="3" applyNumberFormat="1" applyFont="1" applyFill="1" applyBorder="1" applyProtection="1"/>
    <xf numFmtId="165" fontId="16" fillId="0" borderId="7" xfId="4" applyNumberFormat="1" applyFont="1" applyBorder="1" applyProtection="1">
      <protection locked="0"/>
    </xf>
    <xf numFmtId="165" fontId="16" fillId="28" borderId="72" xfId="4" applyNumberFormat="1" applyFont="1" applyFill="1" applyBorder="1" applyProtection="1"/>
    <xf numFmtId="0" fontId="34" fillId="42" borderId="33" xfId="4" applyFont="1" applyFill="1" applyBorder="1" applyProtection="1"/>
    <xf numFmtId="0" fontId="34" fillId="11" borderId="33" xfId="4" applyFont="1" applyFill="1" applyBorder="1" applyProtection="1"/>
    <xf numFmtId="2" fontId="34" fillId="11" borderId="33" xfId="4" applyNumberFormat="1" applyFont="1" applyFill="1" applyBorder="1" applyProtection="1"/>
    <xf numFmtId="165" fontId="34" fillId="43" borderId="33" xfId="4" applyNumberFormat="1" applyFont="1" applyFill="1" applyBorder="1" applyProtection="1"/>
    <xf numFmtId="0" fontId="34" fillId="45" borderId="33" xfId="4" applyFont="1" applyFill="1" applyBorder="1" applyProtection="1"/>
    <xf numFmtId="165" fontId="34" fillId="46" borderId="34" xfId="4" applyNumberFormat="1" applyFont="1" applyFill="1" applyBorder="1" applyProtection="1"/>
    <xf numFmtId="0" fontId="40" fillId="0" borderId="0" xfId="0" applyFont="1" applyBorder="1" applyProtection="1">
      <protection locked="0"/>
    </xf>
    <xf numFmtId="0" fontId="34" fillId="10" borderId="33" xfId="4" applyFont="1" applyFill="1" applyBorder="1" applyAlignment="1" applyProtection="1">
      <alignment horizontal="center"/>
    </xf>
    <xf numFmtId="44" fontId="41" fillId="44" borderId="33" xfId="3" applyNumberFormat="1" applyFont="1" applyFill="1" applyBorder="1" applyProtection="1"/>
    <xf numFmtId="2" fontId="33" fillId="42" borderId="33" xfId="4" applyNumberFormat="1" applyFont="1" applyFill="1" applyBorder="1" applyProtection="1"/>
    <xf numFmtId="2" fontId="32" fillId="0" borderId="44" xfId="4" applyNumberFormat="1" applyFont="1" applyBorder="1" applyProtection="1">
      <protection locked="0"/>
    </xf>
    <xf numFmtId="2" fontId="33" fillId="45" borderId="33" xfId="4" applyNumberFormat="1" applyFont="1" applyFill="1" applyBorder="1" applyProtection="1"/>
    <xf numFmtId="0" fontId="29" fillId="32" borderId="0" xfId="4" applyFill="1" applyProtection="1"/>
    <xf numFmtId="43" fontId="0" fillId="32" borderId="0" xfId="2" applyNumberFormat="1" applyFont="1" applyFill="1" applyProtection="1"/>
    <xf numFmtId="0" fontId="38" fillId="0" borderId="0" xfId="4" applyFont="1" applyProtection="1"/>
    <xf numFmtId="0" fontId="30" fillId="0" borderId="0" xfId="4" applyFont="1" applyProtection="1"/>
    <xf numFmtId="166" fontId="9" fillId="47" borderId="6" xfId="0" applyNumberFormat="1" applyFont="1" applyFill="1" applyBorder="1" applyAlignment="1" applyProtection="1">
      <alignment horizontal="center"/>
    </xf>
    <xf numFmtId="166" fontId="9" fillId="47" borderId="0" xfId="0" applyNumberFormat="1" applyFont="1" applyFill="1" applyAlignment="1" applyProtection="1">
      <alignment horizontal="center"/>
    </xf>
    <xf numFmtId="166" fontId="9" fillId="48" borderId="6" xfId="1" applyNumberFormat="1" applyFont="1" applyFill="1" applyBorder="1" applyAlignment="1" applyProtection="1">
      <alignment horizontal="center"/>
    </xf>
    <xf numFmtId="0" fontId="0" fillId="24" borderId="6" xfId="0" applyFill="1" applyBorder="1" applyAlignment="1" applyProtection="1">
      <alignment horizontal="center"/>
    </xf>
    <xf numFmtId="0" fontId="0" fillId="24" borderId="6" xfId="5" applyNumberFormat="1" applyFont="1" applyFill="1" applyBorder="1" applyAlignment="1" applyProtection="1">
      <alignment horizontal="center"/>
    </xf>
    <xf numFmtId="10" fontId="9" fillId="48" borderId="6" xfId="5" applyNumberFormat="1" applyFont="1" applyFill="1" applyBorder="1" applyAlignment="1" applyProtection="1">
      <alignment horizontal="center"/>
    </xf>
    <xf numFmtId="166" fontId="9" fillId="48" borderId="6" xfId="0" applyNumberFormat="1" applyFont="1" applyFill="1" applyBorder="1" applyAlignment="1" applyProtection="1">
      <alignment horizontal="center"/>
    </xf>
    <xf numFmtId="166" fontId="9" fillId="49" borderId="6" xfId="0" applyNumberFormat="1" applyFont="1" applyFill="1" applyBorder="1" applyAlignment="1" applyProtection="1">
      <alignment horizontal="center"/>
    </xf>
    <xf numFmtId="0" fontId="0" fillId="35" borderId="6" xfId="0" applyFill="1" applyBorder="1" applyAlignment="1" applyProtection="1">
      <alignment horizontal="center"/>
    </xf>
    <xf numFmtId="0" fontId="0" fillId="35" borderId="6" xfId="5" applyNumberFormat="1" applyFont="1" applyFill="1" applyBorder="1" applyAlignment="1" applyProtection="1">
      <alignment horizontal="center"/>
    </xf>
    <xf numFmtId="10" fontId="30" fillId="49" borderId="6" xfId="5" applyNumberFormat="1" applyFont="1" applyFill="1" applyBorder="1" applyAlignment="1" applyProtection="1">
      <alignment horizontal="center"/>
    </xf>
    <xf numFmtId="0" fontId="30" fillId="28" borderId="6" xfId="0" applyFont="1" applyFill="1" applyBorder="1" applyAlignment="1" applyProtection="1">
      <alignment horizontal="center"/>
    </xf>
    <xf numFmtId="0" fontId="30" fillId="28" borderId="6" xfId="5" applyNumberFormat="1" applyFont="1" applyFill="1" applyBorder="1" applyAlignment="1" applyProtection="1">
      <alignment horizontal="center"/>
    </xf>
    <xf numFmtId="0" fontId="9" fillId="50" borderId="6" xfId="0" applyFont="1" applyFill="1" applyBorder="1" applyAlignment="1" applyProtection="1">
      <alignment horizontal="center" vertical="center" wrapText="1"/>
    </xf>
    <xf numFmtId="0" fontId="10" fillId="50" borderId="6" xfId="0" applyFont="1" applyFill="1" applyBorder="1" applyAlignment="1" applyProtection="1">
      <alignment horizontal="center" vertical="center" wrapText="1"/>
    </xf>
    <xf numFmtId="0" fontId="16" fillId="0" borderId="0" xfId="0" applyFont="1" applyBorder="1" applyAlignment="1" applyProtection="1">
      <alignment vertical="center" wrapText="1"/>
    </xf>
    <xf numFmtId="0" fontId="34" fillId="17" borderId="6" xfId="0" applyFont="1" applyFill="1" applyBorder="1" applyProtection="1"/>
    <xf numFmtId="0" fontId="34" fillId="0" borderId="6" xfId="0" applyFont="1" applyBorder="1" applyProtection="1"/>
    <xf numFmtId="0" fontId="34" fillId="11" borderId="6" xfId="0" applyFont="1" applyFill="1" applyBorder="1" applyProtection="1"/>
    <xf numFmtId="165" fontId="34" fillId="0" borderId="6" xfId="0" applyNumberFormat="1" applyFont="1" applyBorder="1" applyProtection="1"/>
    <xf numFmtId="0" fontId="36" fillId="50" borderId="6" xfId="0" applyFont="1" applyFill="1" applyBorder="1" applyAlignment="1" applyProtection="1">
      <alignment horizontal="center" vertical="center" wrapText="1"/>
    </xf>
    <xf numFmtId="0" fontId="39" fillId="10" borderId="6" xfId="0" applyFont="1" applyFill="1" applyBorder="1" applyProtection="1"/>
    <xf numFmtId="0" fontId="0" fillId="30" borderId="0" xfId="0" applyFill="1" applyAlignment="1" applyProtection="1">
      <alignment horizontal="center"/>
      <protection locked="0"/>
    </xf>
    <xf numFmtId="0" fontId="0" fillId="52" borderId="0" xfId="0" applyFill="1" applyProtection="1">
      <protection locked="0"/>
    </xf>
    <xf numFmtId="0" fontId="4" fillId="6" borderId="0" xfId="0" applyFont="1" applyFill="1" applyAlignment="1" applyProtection="1"/>
    <xf numFmtId="0" fontId="4" fillId="51" borderId="0" xfId="0" applyFont="1" applyFill="1" applyAlignment="1" applyProtection="1"/>
    <xf numFmtId="0" fontId="3" fillId="0" borderId="0" xfId="0" applyFont="1" applyAlignment="1" applyProtection="1">
      <protection locked="0"/>
    </xf>
    <xf numFmtId="0" fontId="0" fillId="2" borderId="0" xfId="0" applyFill="1" applyAlignment="1" applyProtection="1">
      <protection locked="0"/>
    </xf>
    <xf numFmtId="0" fontId="0" fillId="30" borderId="0" xfId="0" applyFill="1" applyAlignment="1" applyProtection="1">
      <protection locked="0"/>
    </xf>
    <xf numFmtId="0" fontId="0" fillId="30" borderId="0" xfId="0" applyFill="1" applyAlignment="1" applyProtection="1"/>
    <xf numFmtId="0" fontId="4" fillId="0" borderId="1" xfId="4" applyFont="1" applyBorder="1" applyAlignment="1" applyProtection="1">
      <alignment vertical="center"/>
      <protection locked="0"/>
    </xf>
    <xf numFmtId="0" fontId="4" fillId="0" borderId="2" xfId="4" applyFont="1" applyBorder="1" applyAlignment="1" applyProtection="1">
      <alignment vertical="center"/>
      <protection locked="0"/>
    </xf>
    <xf numFmtId="0" fontId="30" fillId="0" borderId="38" xfId="4" applyFont="1" applyBorder="1" applyAlignment="1" applyProtection="1">
      <alignment horizontal="center" vertical="center" wrapText="1"/>
    </xf>
    <xf numFmtId="0" fontId="30" fillId="39" borderId="38" xfId="4" applyFont="1" applyFill="1" applyBorder="1" applyAlignment="1" applyProtection="1">
      <alignment horizontal="center" vertical="center" wrapText="1"/>
    </xf>
    <xf numFmtId="165" fontId="29" fillId="56" borderId="45" xfId="4" applyNumberFormat="1" applyFill="1" applyBorder="1" applyProtection="1">
      <protection locked="0"/>
    </xf>
    <xf numFmtId="165" fontId="29" fillId="56" borderId="41" xfId="4" applyNumberFormat="1" applyFill="1" applyBorder="1" applyProtection="1">
      <protection locked="0"/>
    </xf>
    <xf numFmtId="0" fontId="13" fillId="0" borderId="64" xfId="4" applyFont="1" applyBorder="1" applyProtection="1"/>
    <xf numFmtId="165" fontId="29" fillId="56" borderId="72" xfId="4" applyNumberFormat="1" applyFill="1" applyBorder="1" applyProtection="1">
      <protection locked="0"/>
    </xf>
    <xf numFmtId="0" fontId="4" fillId="0" borderId="58" xfId="4" applyFont="1" applyBorder="1" applyProtection="1"/>
    <xf numFmtId="0" fontId="9" fillId="31" borderId="6" xfId="0" applyFont="1" applyFill="1" applyBorder="1" applyAlignment="1">
      <alignment horizontal="center" vertical="center" wrapText="1"/>
    </xf>
    <xf numFmtId="0" fontId="0" fillId="31" borderId="6" xfId="0" applyFill="1" applyBorder="1" applyAlignment="1">
      <alignment horizontal="center" vertical="center" wrapText="1"/>
    </xf>
    <xf numFmtId="0" fontId="10" fillId="31" borderId="6" xfId="0" applyFont="1" applyFill="1" applyBorder="1" applyAlignment="1">
      <alignment horizontal="center" vertical="center" wrapText="1"/>
    </xf>
    <xf numFmtId="43" fontId="9" fillId="31" borderId="6" xfId="1" applyNumberFormat="1" applyFont="1" applyFill="1" applyBorder="1" applyAlignment="1" applyProtection="1">
      <alignment horizontal="center" vertical="center" wrapText="1"/>
    </xf>
    <xf numFmtId="1" fontId="29" fillId="19" borderId="61" xfId="4" applyNumberFormat="1" applyFill="1" applyBorder="1" applyProtection="1"/>
    <xf numFmtId="165" fontId="29" fillId="57" borderId="20" xfId="4" applyNumberFormat="1" applyFill="1" applyBorder="1" applyProtection="1"/>
    <xf numFmtId="1" fontId="29" fillId="19" borderId="62" xfId="4" applyNumberFormat="1" applyFill="1" applyBorder="1" applyProtection="1"/>
    <xf numFmtId="165" fontId="29" fillId="57" borderId="23" xfId="4" applyNumberFormat="1" applyFill="1" applyBorder="1" applyProtection="1"/>
    <xf numFmtId="165" fontId="29" fillId="58" borderId="63" xfId="4" applyNumberFormat="1" applyFill="1" applyBorder="1" applyProtection="1"/>
    <xf numFmtId="165" fontId="29" fillId="57" borderId="64" xfId="4" applyNumberFormat="1" applyFill="1" applyBorder="1" applyProtection="1"/>
    <xf numFmtId="165" fontId="4" fillId="59" borderId="65" xfId="4" applyNumberFormat="1" applyFont="1" applyFill="1" applyBorder="1" applyProtection="1"/>
    <xf numFmtId="165" fontId="4" fillId="59" borderId="58" xfId="4" applyNumberFormat="1" applyFont="1" applyFill="1" applyBorder="1" applyProtection="1"/>
    <xf numFmtId="165" fontId="4" fillId="55" borderId="38" xfId="4" applyNumberFormat="1" applyFont="1" applyFill="1" applyBorder="1" applyProtection="1"/>
    <xf numFmtId="0" fontId="43" fillId="0" borderId="6" xfId="0" applyFont="1" applyBorder="1"/>
    <xf numFmtId="0" fontId="32" fillId="0" borderId="6" xfId="0" applyFont="1" applyBorder="1"/>
    <xf numFmtId="0" fontId="43" fillId="0" borderId="6" xfId="0" applyFont="1" applyBorder="1" applyAlignment="1">
      <alignment horizontal="right"/>
    </xf>
    <xf numFmtId="0" fontId="43" fillId="0" borderId="6" xfId="0" applyFont="1" applyBorder="1" applyProtection="1">
      <protection locked="0"/>
    </xf>
    <xf numFmtId="0" fontId="43" fillId="0" borderId="6" xfId="0" applyFont="1" applyBorder="1" applyAlignment="1" applyProtection="1">
      <alignment horizontal="right"/>
      <protection locked="0"/>
    </xf>
    <xf numFmtId="0" fontId="43" fillId="0" borderId="0" xfId="0" applyFont="1" applyProtection="1">
      <protection locked="0"/>
    </xf>
    <xf numFmtId="0" fontId="44" fillId="0" borderId="6" xfId="0" applyFont="1" applyBorder="1" applyProtection="1">
      <protection locked="0"/>
    </xf>
    <xf numFmtId="165" fontId="16" fillId="12" borderId="6" xfId="4" applyNumberFormat="1" applyFont="1" applyFill="1" applyBorder="1" applyAlignment="1" applyProtection="1">
      <alignment vertical="center"/>
      <protection locked="0"/>
    </xf>
    <xf numFmtId="165" fontId="16" fillId="12" borderId="7" xfId="4" applyNumberFormat="1" applyFont="1" applyFill="1" applyBorder="1" applyAlignment="1" applyProtection="1">
      <alignment vertical="center"/>
      <protection locked="0"/>
    </xf>
    <xf numFmtId="43" fontId="36" fillId="22" borderId="22" xfId="2" applyNumberFormat="1" applyFont="1" applyFill="1" applyBorder="1" applyAlignment="1" applyProtection="1">
      <alignment horizontal="center" vertical="center" wrapText="1"/>
      <protection locked="0"/>
    </xf>
    <xf numFmtId="0" fontId="0" fillId="0" borderId="21" xfId="0" applyNumberFormat="1" applyBorder="1" applyProtection="1">
      <protection locked="0"/>
    </xf>
    <xf numFmtId="0" fontId="0" fillId="0" borderId="51" xfId="0" applyNumberFormat="1" applyBorder="1" applyProtection="1">
      <protection locked="0"/>
    </xf>
    <xf numFmtId="0" fontId="0" fillId="0" borderId="69" xfId="0" applyNumberFormat="1" applyBorder="1" applyProtection="1">
      <protection locked="0"/>
    </xf>
    <xf numFmtId="0" fontId="0" fillId="0" borderId="71" xfId="0" applyNumberFormat="1" applyBorder="1" applyProtection="1">
      <protection locked="0"/>
    </xf>
    <xf numFmtId="0" fontId="0" fillId="0" borderId="26" xfId="0" applyBorder="1" applyProtection="1">
      <protection locked="0"/>
    </xf>
    <xf numFmtId="0" fontId="0" fillId="26" borderId="38" xfId="0" applyFill="1" applyBorder="1" applyAlignment="1" applyProtection="1">
      <alignment horizontal="left"/>
      <protection locked="0"/>
    </xf>
    <xf numFmtId="0" fontId="0" fillId="26" borderId="1" xfId="0" applyNumberFormat="1" applyFill="1" applyBorder="1" applyProtection="1">
      <protection locked="0"/>
    </xf>
    <xf numFmtId="0" fontId="0" fillId="26" borderId="2" xfId="0" applyNumberFormat="1" applyFill="1" applyBorder="1" applyProtection="1">
      <protection locked="0"/>
    </xf>
    <xf numFmtId="0" fontId="0" fillId="26" borderId="59" xfId="0" applyNumberFormat="1" applyFill="1" applyBorder="1" applyProtection="1">
      <protection locked="0"/>
    </xf>
    <xf numFmtId="0" fontId="0" fillId="26" borderId="70" xfId="0" applyNumberFormat="1" applyFill="1" applyBorder="1" applyProtection="1">
      <protection locked="0"/>
    </xf>
    <xf numFmtId="0" fontId="9" fillId="27" borderId="3" xfId="0" applyNumberFormat="1" applyFont="1" applyFill="1" applyBorder="1" applyProtection="1">
      <protection locked="0"/>
    </xf>
    <xf numFmtId="0" fontId="0" fillId="0" borderId="0" xfId="0" applyAlignment="1" applyProtection="1">
      <alignment vertical="center" wrapText="1"/>
      <protection locked="0"/>
    </xf>
    <xf numFmtId="164" fontId="16" fillId="0" borderId="6" xfId="4" applyNumberFormat="1" applyFont="1" applyBorder="1" applyAlignment="1" applyProtection="1">
      <alignment vertical="center"/>
      <protection locked="0"/>
    </xf>
    <xf numFmtId="164" fontId="16" fillId="0" borderId="47" xfId="4" applyNumberFormat="1" applyFont="1" applyBorder="1" applyAlignment="1" applyProtection="1">
      <alignment vertical="center"/>
      <protection locked="0"/>
    </xf>
    <xf numFmtId="0" fontId="0" fillId="0" borderId="40" xfId="0" applyBorder="1" applyAlignment="1" applyProtection="1">
      <alignment vertical="center" wrapText="1"/>
      <protection locked="0"/>
    </xf>
    <xf numFmtId="0" fontId="1" fillId="0" borderId="0" xfId="0" applyFont="1" applyProtection="1">
      <protection locked="0"/>
    </xf>
    <xf numFmtId="0" fontId="1" fillId="0" borderId="0" xfId="0" applyFont="1"/>
    <xf numFmtId="0" fontId="45" fillId="21" borderId="38" xfId="0" applyFont="1" applyFill="1" applyBorder="1" applyAlignment="1" applyProtection="1">
      <alignment horizontal="center" vertical="center" wrapText="1"/>
      <protection locked="0"/>
    </xf>
    <xf numFmtId="0" fontId="45" fillId="25" borderId="1" xfId="0" applyFont="1" applyFill="1" applyBorder="1" applyAlignment="1" applyProtection="1">
      <alignment horizontal="center" vertical="center" wrapText="1"/>
      <protection locked="0"/>
    </xf>
    <xf numFmtId="0" fontId="45" fillId="25" borderId="2" xfId="0" applyFont="1" applyFill="1" applyBorder="1" applyAlignment="1" applyProtection="1">
      <alignment horizontal="center" vertical="center" wrapText="1"/>
      <protection locked="0"/>
    </xf>
    <xf numFmtId="0" fontId="45" fillId="25" borderId="59" xfId="0" applyFont="1" applyFill="1" applyBorder="1" applyAlignment="1" applyProtection="1">
      <alignment horizontal="center" vertical="center" wrapText="1"/>
      <protection locked="0"/>
    </xf>
    <xf numFmtId="0" fontId="45" fillId="25" borderId="70" xfId="0" applyFont="1" applyFill="1" applyBorder="1" applyAlignment="1" applyProtection="1">
      <alignment horizontal="center" vertical="center" wrapText="1"/>
      <protection locked="0"/>
    </xf>
    <xf numFmtId="0" fontId="0" fillId="0" borderId="38" xfId="0" applyBorder="1" applyAlignment="1" applyProtection="1">
      <alignment horizontal="left"/>
      <protection locked="0"/>
    </xf>
    <xf numFmtId="0" fontId="4" fillId="3"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34" fillId="2" borderId="1" xfId="0" applyNumberFormat="1" applyFont="1" applyFill="1" applyBorder="1" applyAlignment="1" applyProtection="1">
      <alignment horizontal="center" vertical="center"/>
      <protection locked="0"/>
    </xf>
    <xf numFmtId="0" fontId="4" fillId="2" borderId="2" xfId="0" applyNumberFormat="1" applyFont="1" applyFill="1" applyBorder="1" applyAlignment="1" applyProtection="1">
      <alignment horizontal="center" vertical="center"/>
      <protection locked="0"/>
    </xf>
    <xf numFmtId="0" fontId="4" fillId="2" borderId="3" xfId="0" applyNumberFormat="1" applyFont="1" applyFill="1" applyBorder="1" applyAlignment="1" applyProtection="1">
      <alignment horizontal="center" vertical="center"/>
      <protection locked="0"/>
    </xf>
    <xf numFmtId="0" fontId="4" fillId="6" borderId="0" xfId="0" applyFont="1" applyFill="1" applyAlignment="1" applyProtection="1">
      <alignment horizontal="center"/>
    </xf>
    <xf numFmtId="0" fontId="9" fillId="7" borderId="4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49" fontId="4" fillId="2" borderId="0" xfId="2" applyNumberFormat="1" applyFont="1" applyFill="1" applyAlignment="1" applyProtection="1">
      <alignment horizontal="center"/>
      <protection locked="0"/>
    </xf>
    <xf numFmtId="0" fontId="9" fillId="9" borderId="56" xfId="4" applyFont="1" applyFill="1" applyBorder="1" applyAlignment="1" applyProtection="1">
      <alignment horizontal="center" vertical="center" wrapText="1"/>
    </xf>
    <xf numFmtId="0" fontId="9" fillId="9" borderId="57" xfId="4" applyFont="1" applyFill="1" applyBorder="1" applyAlignment="1" applyProtection="1">
      <alignment horizontal="center" vertical="center" wrapText="1"/>
    </xf>
    <xf numFmtId="0" fontId="9" fillId="9" borderId="49" xfId="4" applyFont="1" applyFill="1" applyBorder="1" applyAlignment="1" applyProtection="1">
      <alignment horizontal="center" vertical="center" wrapText="1"/>
    </xf>
    <xf numFmtId="0" fontId="9" fillId="9" borderId="16" xfId="4" applyFont="1" applyFill="1" applyBorder="1" applyAlignment="1" applyProtection="1">
      <alignment horizontal="center" vertical="center" wrapText="1"/>
    </xf>
    <xf numFmtId="0" fontId="8" fillId="0" borderId="0" xfId="4" applyFont="1" applyAlignment="1" applyProtection="1">
      <alignment horizontal="center" vertical="center" wrapText="1"/>
      <protection locked="0"/>
    </xf>
    <xf numFmtId="43" fontId="4" fillId="2" borderId="0" xfId="2" applyNumberFormat="1" applyFont="1" applyFill="1" applyAlignment="1" applyProtection="1">
      <alignment horizontal="center"/>
      <protection locked="0"/>
    </xf>
    <xf numFmtId="0" fontId="4" fillId="6" borderId="0" xfId="0" applyFont="1" applyFill="1" applyAlignment="1" applyProtection="1">
      <alignment horizontal="center"/>
      <protection locked="0"/>
    </xf>
    <xf numFmtId="0" fontId="10" fillId="23" borderId="24" xfId="0" applyFont="1" applyFill="1" applyBorder="1" applyAlignment="1" applyProtection="1">
      <alignment horizontal="center" vertical="center" wrapText="1"/>
      <protection locked="0"/>
    </xf>
    <xf numFmtId="0" fontId="10" fillId="23" borderId="29" xfId="0" applyFont="1" applyFill="1" applyBorder="1" applyAlignment="1" applyProtection="1">
      <alignment horizontal="center" vertical="center" wrapText="1"/>
      <protection locked="0"/>
    </xf>
    <xf numFmtId="0" fontId="10" fillId="13" borderId="6" xfId="0" applyFont="1" applyFill="1" applyBorder="1" applyAlignment="1" applyProtection="1">
      <alignment horizontal="center" vertical="center" wrapText="1"/>
      <protection locked="0"/>
    </xf>
    <xf numFmtId="0" fontId="18" fillId="8" borderId="15" xfId="4" applyFont="1" applyFill="1" applyBorder="1" applyAlignment="1" applyProtection="1">
      <alignment horizontal="center" vertical="center" wrapText="1"/>
    </xf>
    <xf numFmtId="0" fontId="18" fillId="8" borderId="16" xfId="4" applyFont="1" applyFill="1" applyBorder="1" applyAlignment="1" applyProtection="1">
      <alignment horizontal="center" vertical="center" wrapText="1"/>
    </xf>
    <xf numFmtId="0" fontId="9" fillId="8" borderId="1" xfId="4" applyFont="1" applyFill="1" applyBorder="1" applyAlignment="1" applyProtection="1">
      <alignment horizontal="center" vertical="center"/>
    </xf>
    <xf numFmtId="0" fontId="9" fillId="8" borderId="3" xfId="4" applyFont="1" applyFill="1" applyBorder="1" applyAlignment="1" applyProtection="1">
      <alignment horizontal="center" vertical="center"/>
    </xf>
    <xf numFmtId="0" fontId="9" fillId="0" borderId="46" xfId="4" applyFont="1" applyBorder="1" applyAlignment="1" applyProtection="1">
      <alignment horizontal="left" vertical="center"/>
    </xf>
    <xf numFmtId="0" fontId="9" fillId="0" borderId="52" xfId="4" applyFont="1" applyBorder="1" applyAlignment="1" applyProtection="1">
      <alignment horizontal="left" vertical="center"/>
    </xf>
    <xf numFmtId="0" fontId="9" fillId="0" borderId="25" xfId="4" applyFont="1" applyBorder="1" applyAlignment="1" applyProtection="1">
      <alignment horizontal="left" vertical="center"/>
    </xf>
    <xf numFmtId="0" fontId="9" fillId="0" borderId="26" xfId="4" applyFont="1" applyBorder="1" applyAlignment="1" applyProtection="1">
      <alignment horizontal="left" vertical="center"/>
    </xf>
    <xf numFmtId="0" fontId="9" fillId="0" borderId="53" xfId="4" applyFont="1" applyBorder="1" applyAlignment="1" applyProtection="1">
      <alignment horizontal="left" vertical="center" wrapText="1"/>
    </xf>
    <xf numFmtId="0" fontId="9" fillId="0" borderId="42" xfId="4" applyFont="1" applyBorder="1" applyAlignment="1" applyProtection="1">
      <alignment horizontal="left" vertical="center" wrapText="1"/>
    </xf>
    <xf numFmtId="164" fontId="9" fillId="0" borderId="21" xfId="4" applyNumberFormat="1" applyFont="1" applyBorder="1" applyAlignment="1" applyProtection="1">
      <alignment horizontal="center" vertical="center"/>
    </xf>
    <xf numFmtId="164" fontId="9" fillId="0" borderId="22" xfId="4" applyNumberFormat="1" applyFont="1" applyBorder="1" applyAlignment="1" applyProtection="1">
      <alignment horizontal="center" vertical="center"/>
    </xf>
    <xf numFmtId="164" fontId="9" fillId="0" borderId="25" xfId="4" applyNumberFormat="1" applyFont="1" applyBorder="1" applyAlignment="1" applyProtection="1">
      <alignment horizontal="center" vertical="center"/>
    </xf>
    <xf numFmtId="164" fontId="9" fillId="0" borderId="26" xfId="4" applyNumberFormat="1" applyFont="1" applyBorder="1" applyAlignment="1" applyProtection="1">
      <alignment horizontal="center" vertical="center"/>
    </xf>
    <xf numFmtId="8" fontId="9" fillId="0" borderId="53" xfId="4" applyNumberFormat="1" applyFont="1" applyBorder="1" applyAlignment="1" applyProtection="1">
      <alignment horizontal="center" vertical="center"/>
    </xf>
    <xf numFmtId="8" fontId="9" fillId="0" borderId="42" xfId="4" applyNumberFormat="1" applyFont="1" applyBorder="1" applyAlignment="1" applyProtection="1">
      <alignment horizontal="center" vertical="center"/>
    </xf>
    <xf numFmtId="0" fontId="38" fillId="0" borderId="15" xfId="4" applyFont="1" applyBorder="1" applyAlignment="1" applyProtection="1">
      <alignment horizontal="center" vertical="center" wrapText="1"/>
    </xf>
    <xf numFmtId="0" fontId="7" fillId="0" borderId="49" xfId="4" applyFont="1" applyBorder="1" applyAlignment="1" applyProtection="1">
      <alignment horizontal="center" vertical="center" wrapText="1"/>
    </xf>
    <xf numFmtId="0" fontId="7" fillId="0" borderId="16" xfId="4" applyFont="1" applyBorder="1" applyAlignment="1" applyProtection="1">
      <alignment horizontal="center" vertical="center" wrapText="1"/>
    </xf>
    <xf numFmtId="0" fontId="7" fillId="0" borderId="19" xfId="4" applyFont="1" applyBorder="1" applyAlignment="1" applyProtection="1">
      <alignment horizontal="center" vertical="center" wrapText="1"/>
    </xf>
    <xf numFmtId="0" fontId="7" fillId="0" borderId="4" xfId="4" applyFont="1" applyBorder="1" applyAlignment="1" applyProtection="1">
      <alignment horizontal="center" vertical="center" wrapText="1"/>
    </xf>
    <xf numFmtId="0" fontId="7" fillId="0" borderId="5" xfId="4" applyFont="1" applyBorder="1" applyAlignment="1" applyProtection="1">
      <alignment horizontal="center" vertical="center" wrapText="1"/>
    </xf>
    <xf numFmtId="0" fontId="7" fillId="0" borderId="13" xfId="4" applyFont="1" applyBorder="1" applyAlignment="1" applyProtection="1">
      <alignment horizontal="left"/>
      <protection locked="0"/>
    </xf>
    <xf numFmtId="0" fontId="7" fillId="0" borderId="14" xfId="4" applyFont="1" applyBorder="1" applyAlignment="1" applyProtection="1">
      <alignment horizontal="left"/>
      <protection locked="0"/>
    </xf>
    <xf numFmtId="0" fontId="7" fillId="0" borderId="23" xfId="4" applyFont="1" applyBorder="1" applyAlignment="1" applyProtection="1">
      <alignment horizontal="left"/>
      <protection locked="0"/>
    </xf>
    <xf numFmtId="0" fontId="7" fillId="0" borderId="24" xfId="4" applyFont="1" applyBorder="1" applyAlignment="1" applyProtection="1">
      <alignment horizontal="left"/>
      <protection locked="0"/>
    </xf>
    <xf numFmtId="0" fontId="10" fillId="9" borderId="6" xfId="4" applyFont="1" applyFill="1" applyBorder="1" applyAlignment="1" applyProtection="1">
      <alignment horizontal="center" vertical="center" wrapText="1"/>
      <protection locked="0"/>
    </xf>
    <xf numFmtId="0" fontId="20" fillId="9" borderId="6" xfId="4" applyFont="1" applyFill="1" applyBorder="1" applyAlignment="1" applyProtection="1">
      <alignment horizontal="center" vertical="center" wrapText="1"/>
      <protection locked="0"/>
    </xf>
    <xf numFmtId="0" fontId="10" fillId="23" borderId="7" xfId="0" applyFont="1" applyFill="1" applyBorder="1" applyAlignment="1" applyProtection="1">
      <alignment horizontal="center" vertical="center" wrapText="1"/>
      <protection locked="0"/>
    </xf>
    <xf numFmtId="0" fontId="10" fillId="23" borderId="37" xfId="0" applyFont="1" applyFill="1" applyBorder="1" applyAlignment="1" applyProtection="1">
      <alignment horizontal="center" vertical="center" wrapText="1"/>
      <protection locked="0"/>
    </xf>
    <xf numFmtId="0" fontId="10" fillId="6" borderId="43" xfId="0" applyFont="1" applyFill="1" applyBorder="1" applyAlignment="1" applyProtection="1">
      <alignment horizontal="center" vertical="center" wrapText="1"/>
      <protection locked="0"/>
    </xf>
    <xf numFmtId="0" fontId="10" fillId="6" borderId="35" xfId="0" applyFont="1" applyFill="1" applyBorder="1" applyAlignment="1" applyProtection="1">
      <alignment horizontal="center" vertical="center" wrapText="1"/>
      <protection locked="0"/>
    </xf>
    <xf numFmtId="0" fontId="10" fillId="6" borderId="44" xfId="0" applyFont="1" applyFill="1" applyBorder="1" applyAlignment="1" applyProtection="1">
      <alignment horizontal="center" vertical="center" wrapText="1"/>
      <protection locked="0"/>
    </xf>
    <xf numFmtId="0" fontId="10" fillId="6" borderId="11" xfId="0" applyFont="1" applyFill="1" applyBorder="1" applyAlignment="1" applyProtection="1">
      <alignment horizontal="center" vertical="center" wrapText="1"/>
      <protection locked="0"/>
    </xf>
    <xf numFmtId="0" fontId="10" fillId="6" borderId="36" xfId="0" applyFont="1" applyFill="1" applyBorder="1" applyAlignment="1" applyProtection="1">
      <alignment horizontal="center" vertical="center" wrapText="1"/>
      <protection locked="0"/>
    </xf>
    <xf numFmtId="0" fontId="10" fillId="6" borderId="12" xfId="0" applyFont="1" applyFill="1" applyBorder="1" applyAlignment="1" applyProtection="1">
      <alignment horizontal="center" vertical="center" wrapText="1"/>
      <protection locked="0"/>
    </xf>
    <xf numFmtId="0" fontId="9" fillId="23" borderId="56" xfId="4" applyFont="1" applyFill="1" applyBorder="1" applyAlignment="1" applyProtection="1">
      <alignment horizontal="center" vertical="center" wrapText="1"/>
    </xf>
    <xf numFmtId="0" fontId="9" fillId="23" borderId="57" xfId="4" applyFont="1" applyFill="1" applyBorder="1" applyAlignment="1" applyProtection="1">
      <alignment horizontal="center" vertical="center" wrapText="1"/>
    </xf>
    <xf numFmtId="0" fontId="7" fillId="0" borderId="14" xfId="4" applyFont="1" applyBorder="1" applyAlignment="1" applyProtection="1">
      <alignment horizontal="center"/>
      <protection locked="0"/>
    </xf>
    <xf numFmtId="0" fontId="7" fillId="0" borderId="51" xfId="4" applyFont="1" applyBorder="1" applyAlignment="1" applyProtection="1">
      <alignment horizontal="center"/>
      <protection locked="0"/>
    </xf>
    <xf numFmtId="0" fontId="7" fillId="0" borderId="54" xfId="4" applyFont="1" applyBorder="1" applyAlignment="1" applyProtection="1">
      <alignment horizontal="center"/>
      <protection locked="0"/>
    </xf>
    <xf numFmtId="0" fontId="7" fillId="0" borderId="24" xfId="4" applyFont="1" applyBorder="1" applyAlignment="1" applyProtection="1">
      <alignment horizontal="center"/>
      <protection locked="0"/>
    </xf>
    <xf numFmtId="0" fontId="7" fillId="0" borderId="28" xfId="4" applyFont="1" applyBorder="1" applyAlignment="1" applyProtection="1">
      <alignment horizontal="center"/>
      <protection locked="0"/>
    </xf>
    <xf numFmtId="0" fontId="7" fillId="0" borderId="29" xfId="4" applyFont="1" applyBorder="1" applyAlignment="1" applyProtection="1">
      <alignment horizontal="center"/>
      <protection locked="0"/>
    </xf>
    <xf numFmtId="0" fontId="7" fillId="0" borderId="18" xfId="4" applyFont="1" applyBorder="1" applyAlignment="1" applyProtection="1">
      <alignment horizontal="center"/>
      <protection locked="0"/>
    </xf>
    <xf numFmtId="0" fontId="7" fillId="0" borderId="30" xfId="4" applyFont="1" applyBorder="1" applyAlignment="1" applyProtection="1">
      <alignment horizontal="center"/>
      <protection locked="0"/>
    </xf>
    <xf numFmtId="0" fontId="7" fillId="0" borderId="31" xfId="4" applyFont="1" applyBorder="1" applyAlignment="1" applyProtection="1">
      <alignment horizontal="center"/>
      <protection locked="0"/>
    </xf>
    <xf numFmtId="0" fontId="7" fillId="0" borderId="21" xfId="4" applyFont="1" applyBorder="1" applyAlignment="1" applyProtection="1">
      <alignment horizontal="center"/>
      <protection locked="0"/>
    </xf>
    <xf numFmtId="0" fontId="7" fillId="0" borderId="25" xfId="4" applyFont="1" applyBorder="1" applyAlignment="1" applyProtection="1">
      <alignment horizontal="center"/>
      <protection locked="0"/>
    </xf>
    <xf numFmtId="0" fontId="7" fillId="0" borderId="53" xfId="4" applyFont="1" applyBorder="1" applyAlignment="1" applyProtection="1">
      <alignment horizontal="center"/>
      <protection locked="0"/>
    </xf>
    <xf numFmtId="0" fontId="34" fillId="0" borderId="1" xfId="4" applyFont="1" applyBorder="1" applyAlignment="1" applyProtection="1">
      <alignment horizontal="center"/>
      <protection locked="0"/>
    </xf>
    <xf numFmtId="0" fontId="34" fillId="0" borderId="2" xfId="4" applyFont="1" applyBorder="1" applyAlignment="1" applyProtection="1">
      <alignment horizontal="center"/>
      <protection locked="0"/>
    </xf>
    <xf numFmtId="0" fontId="34" fillId="0" borderId="32" xfId="4" applyFont="1" applyBorder="1" applyAlignment="1" applyProtection="1">
      <alignment horizontal="center"/>
      <protection locked="0"/>
    </xf>
    <xf numFmtId="0" fontId="22" fillId="24" borderId="24" xfId="0" applyFont="1" applyFill="1" applyBorder="1" applyAlignment="1" applyProtection="1">
      <alignment horizontal="center" vertical="center" wrapText="1"/>
    </xf>
    <xf numFmtId="0" fontId="22" fillId="24" borderId="26" xfId="0" applyFont="1" applyFill="1" applyBorder="1" applyAlignment="1" applyProtection="1">
      <alignment horizontal="center" vertical="center" wrapText="1"/>
    </xf>
    <xf numFmtId="0" fontId="22" fillId="0" borderId="24" xfId="0" applyFont="1" applyBorder="1" applyAlignment="1" applyProtection="1">
      <alignment horizontal="center" vertical="center" wrapText="1"/>
    </xf>
    <xf numFmtId="0" fontId="22" fillId="0" borderId="26" xfId="0" applyFont="1" applyBorder="1" applyAlignment="1" applyProtection="1">
      <alignment horizontal="center" vertical="center" wrapText="1"/>
    </xf>
    <xf numFmtId="0" fontId="13" fillId="0" borderId="24" xfId="0" applyFont="1" applyBorder="1" applyAlignment="1" applyProtection="1">
      <alignment horizontal="center" vertical="center"/>
    </xf>
    <xf numFmtId="0" fontId="13" fillId="0" borderId="29" xfId="0" applyFont="1" applyBorder="1" applyAlignment="1" applyProtection="1">
      <alignment horizontal="center" vertical="center"/>
    </xf>
    <xf numFmtId="0" fontId="13" fillId="24" borderId="24" xfId="0" applyFont="1" applyFill="1" applyBorder="1" applyAlignment="1" applyProtection="1">
      <alignment horizontal="center" vertical="center"/>
    </xf>
    <xf numFmtId="0" fontId="13" fillId="24" borderId="29" xfId="0" applyFont="1" applyFill="1" applyBorder="1" applyAlignment="1" applyProtection="1">
      <alignment horizontal="center" vertical="center"/>
    </xf>
    <xf numFmtId="0" fontId="9" fillId="4" borderId="24" xfId="0" applyFont="1" applyFill="1" applyBorder="1" applyAlignment="1" applyProtection="1">
      <alignment horizontal="center" vertical="center"/>
    </xf>
    <xf numFmtId="0" fontId="9" fillId="4" borderId="28" xfId="0" applyFont="1" applyFill="1" applyBorder="1" applyAlignment="1" applyProtection="1">
      <alignment horizontal="center" vertical="center"/>
    </xf>
    <xf numFmtId="0" fontId="9" fillId="4" borderId="29" xfId="0" applyFont="1" applyFill="1" applyBorder="1" applyAlignment="1" applyProtection="1">
      <alignment horizontal="center" vertical="center"/>
    </xf>
    <xf numFmtId="0" fontId="3" fillId="0" borderId="0" xfId="0" applyFont="1" applyAlignment="1" applyProtection="1">
      <alignment horizontal="center"/>
      <protection locked="0"/>
    </xf>
    <xf numFmtId="0" fontId="9" fillId="4" borderId="1" xfId="4" applyFont="1" applyFill="1" applyBorder="1" applyAlignment="1" applyProtection="1">
      <alignment horizontal="center" vertical="center" wrapText="1"/>
    </xf>
    <xf numFmtId="0" fontId="9" fillId="4" borderId="2" xfId="4" applyFont="1" applyFill="1" applyBorder="1" applyAlignment="1" applyProtection="1">
      <alignment horizontal="center" vertical="center" wrapText="1"/>
    </xf>
    <xf numFmtId="0" fontId="9" fillId="4" borderId="3" xfId="4" applyFont="1" applyFill="1" applyBorder="1" applyAlignment="1" applyProtection="1">
      <alignment horizontal="center" vertical="center" wrapText="1"/>
    </xf>
    <xf numFmtId="0" fontId="9" fillId="9" borderId="1" xfId="4" applyFont="1" applyFill="1" applyBorder="1" applyAlignment="1" applyProtection="1">
      <alignment horizontal="center" vertical="center" wrapText="1"/>
    </xf>
    <xf numFmtId="0" fontId="9" fillId="9" borderId="2" xfId="4" applyFont="1" applyFill="1" applyBorder="1" applyAlignment="1" applyProtection="1">
      <alignment horizontal="center" vertical="center" wrapText="1"/>
    </xf>
    <xf numFmtId="0" fontId="9" fillId="9" borderId="3" xfId="4" applyFont="1" applyFill="1" applyBorder="1" applyAlignment="1" applyProtection="1">
      <alignment horizontal="center" vertical="center" wrapText="1"/>
    </xf>
    <xf numFmtId="0" fontId="9" fillId="4" borderId="24" xfId="0" applyFont="1" applyFill="1" applyBorder="1" applyAlignment="1" applyProtection="1">
      <alignment horizontal="center" vertical="center"/>
      <protection locked="0"/>
    </xf>
    <xf numFmtId="0" fontId="9" fillId="4" borderId="29" xfId="0" applyFont="1" applyFill="1" applyBorder="1" applyAlignment="1" applyProtection="1">
      <alignment horizontal="center" vertical="center"/>
      <protection locked="0"/>
    </xf>
    <xf numFmtId="0" fontId="10" fillId="13" borderId="24" xfId="0" applyFont="1" applyFill="1" applyBorder="1" applyAlignment="1" applyProtection="1">
      <alignment horizontal="center" vertical="center" wrapText="1"/>
      <protection locked="0"/>
    </xf>
    <xf numFmtId="0" fontId="10" fillId="13" borderId="29" xfId="0" applyFont="1" applyFill="1" applyBorder="1" applyAlignment="1" applyProtection="1">
      <alignment horizontal="center" vertical="center" wrapText="1"/>
      <protection locked="0"/>
    </xf>
    <xf numFmtId="0" fontId="25" fillId="0" borderId="24" xfId="0" applyFont="1" applyBorder="1" applyAlignment="1" applyProtection="1">
      <alignment horizontal="center" vertical="center" wrapText="1"/>
    </xf>
    <xf numFmtId="0" fontId="25" fillId="0" borderId="29" xfId="0" applyFont="1" applyBorder="1" applyAlignment="1" applyProtection="1">
      <alignment horizontal="center" vertical="center" wrapText="1"/>
    </xf>
    <xf numFmtId="0" fontId="34" fillId="0" borderId="58" xfId="4" applyFont="1" applyBorder="1" applyAlignment="1" applyProtection="1">
      <alignment horizontal="center"/>
    </xf>
    <xf numFmtId="0" fontId="34" fillId="0" borderId="33" xfId="4" applyFont="1" applyBorder="1" applyAlignment="1" applyProtection="1">
      <alignment horizontal="center"/>
    </xf>
    <xf numFmtId="0" fontId="23" fillId="10" borderId="43" xfId="0" applyFont="1" applyFill="1" applyBorder="1" applyAlignment="1" applyProtection="1">
      <alignment horizontal="center" vertical="center"/>
    </xf>
    <xf numFmtId="0" fontId="23" fillId="10" borderId="74" xfId="0" applyFont="1" applyFill="1" applyBorder="1" applyAlignment="1" applyProtection="1">
      <alignment horizontal="center" vertical="center"/>
    </xf>
    <xf numFmtId="0" fontId="32" fillId="0" borderId="40" xfId="0" applyFont="1" applyBorder="1" applyAlignment="1" applyProtection="1">
      <alignment horizontal="left" vertical="center" wrapText="1"/>
    </xf>
    <xf numFmtId="0" fontId="32" fillId="0" borderId="0" xfId="0" applyFont="1" applyBorder="1" applyAlignment="1" applyProtection="1">
      <alignment horizontal="left" vertical="center" wrapText="1"/>
    </xf>
    <xf numFmtId="0" fontId="35" fillId="0" borderId="1"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4" fillId="54" borderId="1" xfId="4" applyFont="1" applyFill="1" applyBorder="1" applyAlignment="1" applyProtection="1">
      <alignment horizontal="center" wrapText="1"/>
    </xf>
    <xf numFmtId="0" fontId="4" fillId="54" borderId="2" xfId="4" applyFont="1" applyFill="1" applyBorder="1" applyAlignment="1" applyProtection="1">
      <alignment horizontal="center" wrapText="1"/>
    </xf>
    <xf numFmtId="0" fontId="4" fillId="54" borderId="3" xfId="4" applyFont="1" applyFill="1" applyBorder="1" applyAlignment="1" applyProtection="1">
      <alignment horizontal="center" wrapText="1"/>
    </xf>
    <xf numFmtId="0" fontId="31" fillId="0" borderId="15" xfId="4" applyFont="1" applyBorder="1" applyAlignment="1" applyProtection="1">
      <alignment horizontal="left" vertical="top"/>
    </xf>
    <xf numFmtId="0" fontId="31" fillId="0" borderId="49" xfId="4" applyFont="1" applyBorder="1" applyAlignment="1" applyProtection="1">
      <alignment horizontal="left" vertical="top"/>
    </xf>
    <xf numFmtId="0" fontId="31" fillId="0" borderId="16" xfId="4" applyFont="1" applyBorder="1" applyAlignment="1" applyProtection="1">
      <alignment horizontal="left" vertical="top"/>
    </xf>
    <xf numFmtId="0" fontId="31" fillId="0" borderId="40" xfId="4" applyFont="1" applyBorder="1" applyAlignment="1" applyProtection="1">
      <alignment horizontal="left" vertical="top"/>
    </xf>
    <xf numFmtId="0" fontId="31" fillId="0" borderId="0" xfId="4" applyFont="1" applyBorder="1" applyAlignment="1" applyProtection="1">
      <alignment horizontal="left" vertical="top"/>
    </xf>
    <xf numFmtId="0" fontId="31" fillId="0" borderId="50" xfId="4" applyFont="1" applyBorder="1" applyAlignment="1" applyProtection="1">
      <alignment horizontal="left" vertical="top"/>
    </xf>
    <xf numFmtId="0" fontId="31" fillId="0" borderId="19" xfId="4" applyFont="1" applyBorder="1" applyAlignment="1" applyProtection="1">
      <alignment horizontal="left" vertical="top"/>
    </xf>
    <xf numFmtId="0" fontId="31" fillId="0" borderId="4" xfId="4" applyFont="1" applyBorder="1" applyAlignment="1" applyProtection="1">
      <alignment horizontal="left" vertical="top"/>
    </xf>
    <xf numFmtId="0" fontId="31" fillId="0" borderId="5" xfId="4" applyFont="1" applyBorder="1" applyAlignment="1" applyProtection="1">
      <alignment horizontal="left" vertical="top"/>
    </xf>
    <xf numFmtId="49" fontId="4" fillId="53" borderId="40" xfId="4" applyNumberFormat="1" applyFont="1" applyFill="1" applyBorder="1" applyAlignment="1" applyProtection="1">
      <alignment horizontal="center" vertical="center"/>
      <protection locked="0"/>
    </xf>
    <xf numFmtId="49" fontId="4" fillId="53" borderId="0" xfId="4" applyNumberFormat="1" applyFont="1" applyFill="1" applyBorder="1" applyAlignment="1" applyProtection="1">
      <alignment horizontal="center" vertical="center"/>
      <protection locked="0"/>
    </xf>
  </cellXfs>
  <cellStyles count="7">
    <cellStyle name="Milliers" xfId="1" builtinId="3"/>
    <cellStyle name="Milliers 2" xfId="2" xr:uid="{00000000-0005-0000-0000-000001000000}"/>
    <cellStyle name="Monétaire 2" xfId="3" xr:uid="{00000000-0005-0000-0000-000003000000}"/>
    <cellStyle name="Normal" xfId="0" builtinId="0"/>
    <cellStyle name="Normal 2" xfId="4" xr:uid="{00000000-0005-0000-0000-000005000000}"/>
    <cellStyle name="Pourcentage" xfId="5" builtinId="5"/>
    <cellStyle name="Pourcentage 2" xfId="6" xr:uid="{00000000-0005-0000-0000-000007000000}"/>
  </cellStyles>
  <dxfs count="26">
    <dxf>
      <protection locked="0"/>
    </dxf>
    <dxf>
      <protection locked="0"/>
    </dxf>
    <dxf>
      <protection locked="0"/>
    </dxf>
    <dxf>
      <protection locked="0"/>
    </dxf>
    <dxf>
      <protection locked="0"/>
    </dxf>
    <dxf>
      <protection locked="0"/>
    </dxf>
    <dxf>
      <border>
        <right style="thick">
          <color auto="1"/>
        </right>
      </border>
    </dxf>
    <dxf>
      <border>
        <right style="thick">
          <color auto="1"/>
        </right>
      </border>
    </dxf>
    <dxf>
      <border>
        <left style="double">
          <color auto="1"/>
        </left>
      </border>
    </dxf>
    <dxf>
      <border>
        <left style="double">
          <color auto="1"/>
        </left>
      </border>
    </dxf>
    <dxf>
      <fill>
        <patternFill>
          <bgColor theme="7" tint="0.59999389629810485"/>
        </patternFill>
      </fill>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5" tint="-0.249977111117893"/>
        </patternFill>
      </fill>
    </dxf>
    <dxf>
      <fill>
        <patternFill>
          <bgColor theme="5" tint="-0.249977111117893"/>
        </patternFill>
      </fill>
    </dxf>
    <dxf>
      <fill>
        <patternFill>
          <bgColor theme="7" tint="0.59999389629810485"/>
        </patternFill>
      </fill>
    </dxf>
    <dxf>
      <font>
        <b/>
        <color auto="1"/>
      </font>
      <fill>
        <patternFill patternType="solid">
          <fgColor theme="8" tint="0.79998168889431442"/>
          <bgColor theme="4" tint="0.59999389629810485"/>
        </patternFill>
      </fill>
      <alignment horizontal="center" vertical="center" wrapText="1"/>
    </dxf>
    <dxf>
      <border>
        <right style="thin">
          <color indexed="64"/>
        </right>
        <top style="thin">
          <color indexed="64"/>
        </top>
        <bottom style="thin">
          <color indexed="64"/>
        </bottom>
        <horizontal style="thin">
          <color indexed="64"/>
        </horizontal>
      </border>
    </dxf>
    <dxf>
      <font>
        <b/>
        <color auto="1"/>
      </font>
      <fill>
        <patternFill patternType="solid">
          <fgColor theme="8" tint="0.79998168889431442"/>
          <bgColor theme="4" tint="0.59999389629810485"/>
        </patternFill>
      </fill>
      <alignment horizontal="center" vertical="center" wrapText="1"/>
    </dxf>
    <dxf>
      <font>
        <b/>
        <color auto="1"/>
      </font>
      <fill>
        <patternFill patternType="solid">
          <fgColor theme="8" tint="0.79998168889431442"/>
          <bgColor theme="4" tint="0.59999389629810485"/>
        </patternFill>
      </fill>
      <alignment horizontal="center" vertical="center" wrapText="1"/>
    </dxf>
  </dxfs>
  <tableStyles count="0" defaultTableStyle="TableStyleMedium2" defaultPivotStyle="PivotStyleLight16"/>
  <colors>
    <mruColors>
      <color rgb="FFC935A9"/>
      <color rgb="FFC43A4E"/>
      <color rgb="FFE6A8B1"/>
      <color rgb="FFE646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381000</xdr:colOff>
      <xdr:row>0</xdr:row>
      <xdr:rowOff>190500</xdr:rowOff>
    </xdr:from>
    <xdr:to>
      <xdr:col>11</xdr:col>
      <xdr:colOff>595919</xdr:colOff>
      <xdr:row>7</xdr:row>
      <xdr:rowOff>155864</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0" y="190500"/>
          <a:ext cx="1824644" cy="14131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123825</xdr:colOff>
      <xdr:row>0</xdr:row>
      <xdr:rowOff>0</xdr:rowOff>
    </xdr:from>
    <xdr:to>
      <xdr:col>11</xdr:col>
      <xdr:colOff>424469</xdr:colOff>
      <xdr:row>6</xdr:row>
      <xdr:rowOff>174914</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81825" y="0"/>
          <a:ext cx="1824644" cy="14131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733425</xdr:colOff>
      <xdr:row>0</xdr:row>
      <xdr:rowOff>28575</xdr:rowOff>
    </xdr:from>
    <xdr:to>
      <xdr:col>15</xdr:col>
      <xdr:colOff>272069</xdr:colOff>
      <xdr:row>5</xdr:row>
      <xdr:rowOff>22514</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20325" y="28575"/>
          <a:ext cx="1824644" cy="14131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300644</xdr:colOff>
      <xdr:row>8</xdr:row>
      <xdr:rowOff>32039</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0" y="238125"/>
          <a:ext cx="1824644" cy="14131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1</xdr:row>
      <xdr:rowOff>180975</xdr:rowOff>
    </xdr:from>
    <xdr:to>
      <xdr:col>7</xdr:col>
      <xdr:colOff>510194</xdr:colOff>
      <xdr:row>4</xdr:row>
      <xdr:rowOff>975014</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9450" y="657225"/>
          <a:ext cx="1824644" cy="14131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1057275</xdr:colOff>
      <xdr:row>12</xdr:row>
      <xdr:rowOff>161925</xdr:rowOff>
    </xdr:from>
    <xdr:to>
      <xdr:col>4</xdr:col>
      <xdr:colOff>1434119</xdr:colOff>
      <xdr:row>20</xdr:row>
      <xdr:rowOff>3464</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4450" y="4200525"/>
          <a:ext cx="1824644" cy="137506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tilisateur Windows" refreshedDate="45772.617052314818" createdVersion="7" refreshedVersion="7" minRefreshableVersion="3" recordCount="76" xr:uid="{E0DCD542-537A-4F25-A9C3-8DB5C060B831}">
  <cacheSource type="worksheet">
    <worksheetSource ref="A2:G78" sheet="Récapitulatif par planteur"/>
  </cacheSource>
  <cacheFields count="7">
    <cacheField name="Nom planteur " numFmtId="0">
      <sharedItems containsSemiMixedTypes="0" containsString="0" containsNumber="1" containsInteger="1" minValue="0" maxValue="0" count="1">
        <n v="0"/>
      </sharedItems>
    </cacheField>
    <cacheField name="Linéaire développé en projet haie (ml)" numFmtId="0">
      <sharedItems containsString="0" containsBlank="1" containsNumber="1" containsInteger="1" minValue="0" maxValue="0"/>
    </cacheField>
    <cacheField name="Nombre d'arbres/ arbustes plantés en haie" numFmtId="0">
      <sharedItems containsString="0" containsBlank="1" containsNumber="1" containsInteger="1" minValue="0" maxValue="0"/>
    </cacheField>
    <cacheField name="Nombre d'arbres plantés en agroforesterie" numFmtId="0">
      <sharedItems containsString="0" containsBlank="1" containsNumber="1" containsInteger="1" minValue="0" maxValue="0"/>
    </cacheField>
    <cacheField name="Montant dépensé pour le linéaire de haie HT (€)" numFmtId="0">
      <sharedItems containsString="0" containsBlank="1" containsNumber="1" containsInteger="1" minValue="0" maxValue="0"/>
    </cacheField>
    <cacheField name="Montant dépensé pour le projet Agroforesterie" numFmtId="0">
      <sharedItems containsString="0" containsBlank="1" containsNumber="1" containsInteger="1" minValue="0" maxValue="0"/>
    </cacheField>
    <cacheField name="Montant dépensé pour RNA"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6">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n v="0"/>
    <n v="0"/>
    <m/>
    <n v="0"/>
    <m/>
    <m/>
  </r>
  <r>
    <x v="0"/>
    <m/>
    <m/>
    <n v="0"/>
    <m/>
    <n v="0"/>
    <m/>
  </r>
  <r>
    <x v="0"/>
    <m/>
    <m/>
    <n v="0"/>
    <m/>
    <n v="0"/>
    <m/>
  </r>
  <r>
    <x v="0"/>
    <m/>
    <m/>
    <n v="0"/>
    <m/>
    <n v="0"/>
    <m/>
  </r>
  <r>
    <x v="0"/>
    <m/>
    <m/>
    <n v="0"/>
    <m/>
    <n v="0"/>
    <m/>
  </r>
  <r>
    <x v="0"/>
    <m/>
    <m/>
    <n v="0"/>
    <m/>
    <n v="0"/>
    <m/>
  </r>
  <r>
    <x v="0"/>
    <m/>
    <m/>
    <n v="0"/>
    <m/>
    <n v="0"/>
    <m/>
  </r>
  <r>
    <x v="0"/>
    <m/>
    <m/>
    <n v="0"/>
    <m/>
    <n v="0"/>
    <m/>
  </r>
  <r>
    <x v="0"/>
    <m/>
    <m/>
    <n v="0"/>
    <m/>
    <n v="0"/>
    <m/>
  </r>
  <r>
    <x v="0"/>
    <m/>
    <m/>
    <n v="0"/>
    <m/>
    <n v="0"/>
    <m/>
  </r>
  <r>
    <x v="0"/>
    <m/>
    <m/>
    <n v="0"/>
    <m/>
    <n v="0"/>
    <m/>
  </r>
  <r>
    <x v="0"/>
    <m/>
    <m/>
    <n v="0"/>
    <m/>
    <n v="0"/>
    <m/>
  </r>
  <r>
    <x v="0"/>
    <m/>
    <m/>
    <n v="0"/>
    <m/>
    <n v="0"/>
    <m/>
  </r>
  <r>
    <x v="0"/>
    <m/>
    <m/>
    <n v="0"/>
    <m/>
    <n v="0"/>
    <m/>
  </r>
  <r>
    <x v="0"/>
    <m/>
    <m/>
    <n v="0"/>
    <m/>
    <n v="0"/>
    <m/>
  </r>
  <r>
    <x v="0"/>
    <m/>
    <m/>
    <n v="0"/>
    <m/>
    <n v="0"/>
    <m/>
  </r>
  <r>
    <x v="0"/>
    <m/>
    <m/>
    <n v="0"/>
    <m/>
    <n v="0"/>
    <m/>
  </r>
  <r>
    <x v="0"/>
    <m/>
    <m/>
    <n v="0"/>
    <m/>
    <n v="0"/>
    <m/>
  </r>
  <r>
    <x v="0"/>
    <m/>
    <m/>
    <n v="0"/>
    <m/>
    <n v="0"/>
    <m/>
  </r>
  <r>
    <x v="0"/>
    <m/>
    <m/>
    <n v="0"/>
    <m/>
    <n v="0"/>
    <m/>
  </r>
  <r>
    <x v="0"/>
    <m/>
    <m/>
    <n v="0"/>
    <m/>
    <n v="0"/>
    <m/>
  </r>
  <r>
    <x v="0"/>
    <m/>
    <m/>
    <n v="0"/>
    <m/>
    <n v="0"/>
    <m/>
  </r>
  <r>
    <x v="0"/>
    <m/>
    <m/>
    <n v="0"/>
    <m/>
    <n v="0"/>
    <m/>
  </r>
  <r>
    <x v="0"/>
    <m/>
    <m/>
    <n v="0"/>
    <m/>
    <n v="0"/>
    <m/>
  </r>
  <r>
    <x v="0"/>
    <m/>
    <m/>
    <n v="0"/>
    <m/>
    <n v="0"/>
    <m/>
  </r>
  <r>
    <x v="0"/>
    <m/>
    <m/>
    <n v="0"/>
    <m/>
    <n v="0"/>
    <m/>
  </r>
  <r>
    <x v="0"/>
    <m/>
    <m/>
    <n v="0"/>
    <m/>
    <n v="0"/>
    <m/>
  </r>
  <r>
    <x v="0"/>
    <m/>
    <m/>
    <n v="0"/>
    <m/>
    <n v="0"/>
    <m/>
  </r>
  <r>
    <x v="0"/>
    <m/>
    <m/>
    <n v="0"/>
    <m/>
    <n v="0"/>
    <m/>
  </r>
  <r>
    <x v="0"/>
    <m/>
    <m/>
    <m/>
    <m/>
    <m/>
    <n v="0"/>
  </r>
  <r>
    <x v="0"/>
    <m/>
    <m/>
    <m/>
    <m/>
    <m/>
    <n v="0"/>
  </r>
  <r>
    <x v="0"/>
    <m/>
    <m/>
    <m/>
    <m/>
    <m/>
    <n v="0"/>
  </r>
  <r>
    <x v="0"/>
    <m/>
    <m/>
    <m/>
    <m/>
    <m/>
    <n v="0"/>
  </r>
  <r>
    <x v="0"/>
    <m/>
    <m/>
    <m/>
    <m/>
    <m/>
    <n v="0"/>
  </r>
  <r>
    <x v="0"/>
    <m/>
    <m/>
    <m/>
    <m/>
    <m/>
    <n v="0"/>
  </r>
  <r>
    <x v="0"/>
    <m/>
    <m/>
    <m/>
    <m/>
    <m/>
    <n v="0"/>
  </r>
  <r>
    <x v="0"/>
    <m/>
    <m/>
    <m/>
    <m/>
    <m/>
    <n v="0"/>
  </r>
  <r>
    <x v="0"/>
    <m/>
    <m/>
    <m/>
    <m/>
    <m/>
    <n v="0"/>
  </r>
  <r>
    <x v="0"/>
    <m/>
    <m/>
    <m/>
    <m/>
    <m/>
    <n v="0"/>
  </r>
  <r>
    <x v="0"/>
    <m/>
    <m/>
    <m/>
    <m/>
    <m/>
    <n v="0"/>
  </r>
  <r>
    <x v="0"/>
    <m/>
    <m/>
    <m/>
    <m/>
    <m/>
    <n v="0"/>
  </r>
  <r>
    <x v="0"/>
    <m/>
    <m/>
    <m/>
    <m/>
    <m/>
    <n v="0"/>
  </r>
  <r>
    <x v="0"/>
    <m/>
    <m/>
    <m/>
    <m/>
    <m/>
    <n v="0"/>
  </r>
  <r>
    <x v="0"/>
    <m/>
    <m/>
    <m/>
    <m/>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8316063-1D7E-4D05-A2AA-38663EBA5D17}" name="Tableau croisé dynamique1" cacheId="0" applyNumberFormats="0" applyBorderFormats="0" applyFontFormats="0" applyPatternFormats="0" applyAlignmentFormats="0" applyWidthHeightFormats="1" dataCaption="Valeurs" updatedVersion="7" minRefreshableVersion="3" useAutoFormatting="1" itemPrintTitles="1" createdVersion="7" indent="0" outline="1" outlineData="1" multipleFieldFilters="0" rowHeaderCaption="Nom du planteur">
  <location ref="A86:G88" firstHeaderRow="0" firstDataRow="1" firstDataCol="1"/>
  <pivotFields count="7">
    <pivotField axis="axisRow" showAll="0" includeNewItemsInFilter="1">
      <items count="2">
        <item x="0"/>
        <item t="default"/>
      </items>
    </pivotField>
    <pivotField dataField="1" showAll="0"/>
    <pivotField dataField="1" showAll="0"/>
    <pivotField dataField="1" showAll="0"/>
    <pivotField dataField="1" showAll="0"/>
    <pivotField dataField="1" showAll="0"/>
    <pivotField dataField="1" showAll="0"/>
  </pivotFields>
  <rowFields count="1">
    <field x="0"/>
  </rowFields>
  <rowItems count="2">
    <i>
      <x/>
    </i>
    <i t="grand">
      <x/>
    </i>
  </rowItems>
  <colFields count="1">
    <field x="-2"/>
  </colFields>
  <colItems count="6">
    <i>
      <x/>
    </i>
    <i i="1">
      <x v="1"/>
    </i>
    <i i="2">
      <x v="2"/>
    </i>
    <i i="3">
      <x v="3"/>
    </i>
    <i i="4">
      <x v="4"/>
    </i>
    <i i="5">
      <x v="5"/>
    </i>
  </colItems>
  <dataFields count="6">
    <dataField name="Linéaire développé en projet haie (en ml)" fld="1" baseField="0" baseItem="0"/>
    <dataField name="Nombre d'arbres/arbustes plantés en haie" fld="2" baseField="0" baseItem="0"/>
    <dataField name="Nombre d'arbres plantés en agroforesterie." fld="3" baseField="0" baseItem="0"/>
    <dataField name="Linéaire de haie : montant des travaux réalisés pour le  HT (en €)" fld="4" baseField="0" baseItem="3"/>
    <dataField name="Agroforesterie (en €) : Montant des travaux (en €)" fld="5" baseField="0" baseItem="0"/>
    <dataField name="RNA : Montant des travaux (en €)" fld="6" baseField="0" baseItem="0"/>
  </dataFields>
  <formats count="26">
    <format dxfId="25">
      <pivotArea field="0" type="button" dataOnly="0" labelOnly="1" outline="0" axis="axisRow" fieldPosition="0"/>
    </format>
    <format dxfId="24">
      <pivotArea dataOnly="0" labelOnly="1" outline="0" fieldPosition="0">
        <references count="1">
          <reference field="4294967294" count="2">
            <x v="4"/>
            <x v="5"/>
          </reference>
        </references>
      </pivotArea>
    </format>
    <format dxfId="23">
      <pivotArea collapsedLevelsAreSubtotals="1" fieldPosition="0">
        <references count="1">
          <reference field="0" count="0"/>
        </references>
      </pivotArea>
    </format>
    <format dxfId="22">
      <pivotArea dataOnly="0" labelOnly="1" outline="0" fieldPosition="0">
        <references count="1">
          <reference field="4294967294" count="4">
            <x v="0"/>
            <x v="1"/>
            <x v="2"/>
            <x v="3"/>
          </reference>
        </references>
      </pivotArea>
    </format>
    <format dxfId="21">
      <pivotArea dataOnly="0" labelOnly="1" outline="0" fieldPosition="0">
        <references count="1">
          <reference field="4294967294" count="3">
            <x v="0"/>
            <x v="1"/>
            <x v="2"/>
          </reference>
        </references>
      </pivotArea>
    </format>
    <format dxfId="20">
      <pivotArea grandRow="1" outline="0" collapsedLevelsAreSubtotals="1" fieldPosition="0"/>
    </format>
    <format dxfId="19">
      <pivotArea dataOnly="0" labelOnly="1" grandRow="1" outline="0" fieldPosition="0"/>
    </format>
    <format dxfId="18">
      <pivotArea type="all" dataOnly="0" outline="0" fieldPosition="0"/>
    </format>
    <format dxfId="17">
      <pivotArea outline="0" collapsedLevelsAreSubtotals="1" fieldPosition="0"/>
    </format>
    <format dxfId="16">
      <pivotArea field="0" type="button" dataOnly="0" labelOnly="1" outline="0" axis="axisRow" fieldPosition="0"/>
    </format>
    <format dxfId="15">
      <pivotArea dataOnly="0" labelOnly="1" fieldPosition="0">
        <references count="1">
          <reference field="0" count="0"/>
        </references>
      </pivotArea>
    </format>
    <format dxfId="14">
      <pivotArea dataOnly="0" labelOnly="1" grandRow="1" outline="0" fieldPosition="0"/>
    </format>
    <format dxfId="13">
      <pivotArea dataOnly="0" labelOnly="1" outline="0" fieldPosition="0">
        <references count="1">
          <reference field="4294967294" count="6">
            <x v="0"/>
            <x v="1"/>
            <x v="2"/>
            <x v="3"/>
            <x v="4"/>
            <x v="5"/>
          </reference>
        </references>
      </pivotArea>
    </format>
    <format dxfId="12">
      <pivotArea grandRow="1" outline="0" collapsedLevelsAreSubtotals="1" fieldPosition="0"/>
    </format>
    <format dxfId="11">
      <pivotArea dataOnly="0" labelOnly="1" grandRow="1" outline="0" fieldPosition="0"/>
    </format>
    <format dxfId="10">
      <pivotArea dataOnly="0" labelOnly="1" outline="0" fieldPosition="0">
        <references count="1">
          <reference field="4294967294" count="3">
            <x v="3"/>
            <x v="4"/>
            <x v="5"/>
          </reference>
        </references>
      </pivotArea>
    </format>
    <format dxfId="9">
      <pivotArea dataOnly="0" labelOnly="1" outline="0" fieldPosition="0">
        <references count="1">
          <reference field="4294967294" count="1">
            <x v="3"/>
          </reference>
        </references>
      </pivotArea>
    </format>
    <format dxfId="8">
      <pivotArea outline="0" collapsedLevelsAreSubtotals="1" fieldPosition="0">
        <references count="1">
          <reference field="4294967294" count="1" selected="0">
            <x v="3"/>
          </reference>
        </references>
      </pivotArea>
    </format>
    <format dxfId="7">
      <pivotArea outline="0" collapsedLevelsAreSubtotals="1" fieldPosition="0">
        <references count="1">
          <reference field="4294967294" count="1" selected="0">
            <x v="5"/>
          </reference>
        </references>
      </pivotArea>
    </format>
    <format dxfId="6">
      <pivotArea dataOnly="0" labelOnly="1" outline="0" fieldPosition="0">
        <references count="1">
          <reference field="4294967294" count="1">
            <x v="5"/>
          </reference>
        </references>
      </pivotArea>
    </format>
    <format dxfId="5">
      <pivotArea type="all" dataOnly="0" outline="0" fieldPosition="0"/>
    </format>
    <format dxfId="4">
      <pivotArea outline="0" collapsedLevelsAreSubtotals="1" fieldPosition="0"/>
    </format>
    <format dxfId="3">
      <pivotArea field="0" type="button" dataOnly="0" labelOnly="1" outline="0" axis="axisRow"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fieldPosition="0">
        <references count="1">
          <reference field="4294967294" count="6">
            <x v="0"/>
            <x v="1"/>
            <x v="2"/>
            <x v="3"/>
            <x v="4"/>
            <x v="5"/>
          </reference>
        </references>
      </pivotArea>
    </format>
  </formats>
  <pivotTableStyleInfo name="PivotStyleLight2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8" tint="0.79998168889431442"/>
  </sheetPr>
  <dimension ref="A1:O43"/>
  <sheetViews>
    <sheetView zoomScaleNormal="100" workbookViewId="0">
      <selection activeCell="B15" sqref="B15"/>
    </sheetView>
  </sheetViews>
  <sheetFormatPr baseColWidth="10" defaultRowHeight="15" x14ac:dyDescent="0.25"/>
  <cols>
    <col min="2" max="2" width="18.42578125" customWidth="1"/>
    <col min="9" max="9" width="13.42578125" customWidth="1"/>
    <col min="11" max="11" width="24.140625" customWidth="1"/>
    <col min="13" max="13" width="21" customWidth="1"/>
  </cols>
  <sheetData>
    <row r="1" spans="1:15" ht="19.5" thickBot="1" x14ac:dyDescent="0.3">
      <c r="A1" s="4" t="s">
        <v>0</v>
      </c>
      <c r="D1" s="5"/>
      <c r="F1" s="392"/>
      <c r="G1" s="393"/>
      <c r="H1" s="393"/>
      <c r="I1" s="394"/>
      <c r="J1" s="206"/>
    </row>
    <row r="2" spans="1:15" ht="19.5" thickBot="1" x14ac:dyDescent="0.3">
      <c r="A2" s="6" t="s">
        <v>1</v>
      </c>
      <c r="D2" s="389" t="s">
        <v>2</v>
      </c>
      <c r="E2" s="390"/>
      <c r="F2" s="391"/>
      <c r="G2" s="111"/>
      <c r="H2" s="111"/>
      <c r="I2" s="5"/>
    </row>
    <row r="4" spans="1:15" x14ac:dyDescent="0.25">
      <c r="A4" s="7" t="s">
        <v>3</v>
      </c>
      <c r="D4" s="8"/>
      <c r="L4" s="9"/>
      <c r="M4" s="9"/>
    </row>
    <row r="5" spans="1:15" x14ac:dyDescent="0.25">
      <c r="A5" s="7"/>
      <c r="D5" s="8"/>
      <c r="L5" s="9"/>
      <c r="M5" s="9"/>
    </row>
    <row r="6" spans="1:15" x14ac:dyDescent="0.25">
      <c r="A6" s="10" t="s">
        <v>4</v>
      </c>
      <c r="C6" s="11"/>
      <c r="D6" s="11"/>
      <c r="E6" s="11"/>
      <c r="F6" s="11"/>
      <c r="G6" s="11"/>
      <c r="L6" s="9"/>
      <c r="M6" s="9"/>
    </row>
    <row r="7" spans="1:15" x14ac:dyDescent="0.25">
      <c r="C7" s="11"/>
      <c r="D7" s="11"/>
      <c r="E7" s="11"/>
      <c r="F7" s="11"/>
      <c r="G7" s="11"/>
      <c r="L7" s="9"/>
      <c r="M7" s="9"/>
    </row>
    <row r="8" spans="1:15" x14ac:dyDescent="0.25">
      <c r="A8" s="11" t="s">
        <v>5</v>
      </c>
      <c r="C8" s="11"/>
      <c r="D8" s="11"/>
      <c r="E8" s="11"/>
      <c r="F8" s="11"/>
      <c r="G8" s="11"/>
      <c r="L8" s="9"/>
      <c r="M8" s="9"/>
    </row>
    <row r="9" spans="1:15" x14ac:dyDescent="0.25">
      <c r="A9" s="11" t="s">
        <v>6</v>
      </c>
      <c r="C9" s="11"/>
      <c r="D9" s="11"/>
      <c r="E9" s="11"/>
      <c r="F9" s="11"/>
      <c r="G9" s="11"/>
      <c r="L9" s="9"/>
      <c r="M9" s="9"/>
    </row>
    <row r="10" spans="1:15" x14ac:dyDescent="0.25">
      <c r="A10" s="11" t="s">
        <v>7</v>
      </c>
      <c r="C10" s="11"/>
      <c r="D10" s="11"/>
      <c r="E10" s="11"/>
      <c r="F10" s="11"/>
      <c r="G10" s="11"/>
      <c r="L10" s="9"/>
      <c r="M10" s="9"/>
    </row>
    <row r="11" spans="1:15" x14ac:dyDescent="0.25">
      <c r="B11" s="12"/>
      <c r="L11" s="9"/>
      <c r="M11" s="9"/>
    </row>
    <row r="12" spans="1:15" ht="60" x14ac:dyDescent="0.25">
      <c r="A12" s="343" t="s">
        <v>8</v>
      </c>
      <c r="B12" s="344" t="s">
        <v>9</v>
      </c>
      <c r="C12" s="344" t="s">
        <v>10</v>
      </c>
      <c r="D12" s="344" t="s">
        <v>11</v>
      </c>
      <c r="E12" s="344" t="s">
        <v>12</v>
      </c>
      <c r="F12" s="345" t="s">
        <v>13</v>
      </c>
      <c r="G12" s="345" t="s">
        <v>14</v>
      </c>
      <c r="H12" s="343" t="s">
        <v>15</v>
      </c>
      <c r="I12" s="344" t="s">
        <v>16</v>
      </c>
      <c r="J12" s="344" t="s">
        <v>17</v>
      </c>
      <c r="K12" s="344" t="s">
        <v>18</v>
      </c>
      <c r="L12" s="346" t="s">
        <v>19</v>
      </c>
      <c r="M12" s="343" t="s">
        <v>20</v>
      </c>
      <c r="N12" s="3"/>
    </row>
    <row r="13" spans="1:15" x14ac:dyDescent="0.25">
      <c r="A13" s="14">
        <v>1</v>
      </c>
      <c r="B13" s="14" t="s">
        <v>21</v>
      </c>
      <c r="C13" s="14"/>
      <c r="D13" s="14"/>
      <c r="E13" s="14"/>
      <c r="F13" s="14"/>
      <c r="G13" s="14"/>
      <c r="H13" s="14"/>
      <c r="I13" s="14"/>
      <c r="J13" s="14"/>
      <c r="K13" s="14" t="s">
        <v>22</v>
      </c>
      <c r="L13" s="15">
        <v>5</v>
      </c>
      <c r="M13" s="16"/>
      <c r="N13" s="17" t="s">
        <v>23</v>
      </c>
      <c r="O13" s="18"/>
    </row>
    <row r="14" spans="1:15" x14ac:dyDescent="0.25">
      <c r="A14" s="14">
        <v>2</v>
      </c>
      <c r="B14" s="14" t="s">
        <v>336</v>
      </c>
      <c r="C14" s="14"/>
      <c r="D14" s="14"/>
      <c r="E14" s="14"/>
      <c r="F14" s="14"/>
      <c r="G14" s="14"/>
      <c r="H14" s="14"/>
      <c r="I14" s="14"/>
      <c r="J14" s="14"/>
      <c r="K14" s="14"/>
      <c r="L14" s="15"/>
      <c r="M14" s="16"/>
      <c r="N14" s="17"/>
      <c r="O14" s="18"/>
    </row>
    <row r="15" spans="1:15" x14ac:dyDescent="0.25">
      <c r="A15" s="19"/>
      <c r="B15" s="20"/>
      <c r="C15" s="20"/>
      <c r="D15" s="20"/>
      <c r="E15" s="20"/>
      <c r="F15" s="20"/>
      <c r="G15" s="20"/>
      <c r="H15" s="20"/>
      <c r="I15" s="20"/>
      <c r="J15" s="20"/>
      <c r="K15" s="21"/>
      <c r="L15" s="22"/>
      <c r="M15" s="21"/>
      <c r="O15" s="18"/>
    </row>
    <row r="16" spans="1:15" x14ac:dyDescent="0.25">
      <c r="A16" s="19"/>
      <c r="B16" s="20"/>
      <c r="C16" s="20"/>
      <c r="D16" s="20"/>
      <c r="E16" s="23"/>
      <c r="F16" s="24"/>
      <c r="G16" s="20"/>
      <c r="H16" s="25"/>
      <c r="I16" s="20"/>
      <c r="J16" s="26"/>
      <c r="K16" s="21"/>
      <c r="L16" s="2"/>
      <c r="M16" s="21"/>
      <c r="O16" s="18"/>
    </row>
    <row r="17" spans="1:15" x14ac:dyDescent="0.25">
      <c r="A17" s="19"/>
      <c r="B17" s="20"/>
      <c r="C17" s="20"/>
      <c r="D17" s="20"/>
      <c r="E17" s="20"/>
      <c r="F17" s="20"/>
      <c r="G17" s="20"/>
      <c r="H17" s="20"/>
      <c r="I17" s="20"/>
      <c r="J17" s="26"/>
      <c r="K17" s="21"/>
      <c r="L17" s="22"/>
      <c r="M17" s="21"/>
      <c r="O17" s="18"/>
    </row>
    <row r="18" spans="1:15" x14ac:dyDescent="0.25">
      <c r="A18" s="27"/>
      <c r="B18" s="20"/>
      <c r="C18" s="20"/>
      <c r="D18" s="27"/>
      <c r="E18" s="27"/>
      <c r="F18" s="20"/>
      <c r="G18" s="20"/>
      <c r="H18" s="20"/>
      <c r="I18" s="20"/>
      <c r="J18" s="26"/>
      <c r="K18" s="21"/>
      <c r="L18" s="22"/>
      <c r="M18" s="21"/>
      <c r="O18" s="18"/>
    </row>
    <row r="19" spans="1:15" x14ac:dyDescent="0.25">
      <c r="A19" s="19"/>
      <c r="B19" s="20"/>
      <c r="C19" s="20"/>
      <c r="D19" s="20"/>
      <c r="E19" s="20"/>
      <c r="F19" s="24"/>
      <c r="G19" s="20"/>
      <c r="H19" s="20"/>
      <c r="I19" s="20"/>
      <c r="J19" s="26"/>
      <c r="K19" s="21"/>
      <c r="L19" s="22"/>
      <c r="M19" s="21"/>
      <c r="O19" s="18"/>
    </row>
    <row r="20" spans="1:15" x14ac:dyDescent="0.25">
      <c r="A20" s="19"/>
      <c r="B20" s="20"/>
      <c r="C20" s="20"/>
      <c r="D20" s="20"/>
      <c r="E20" s="23"/>
      <c r="F20" s="24"/>
      <c r="G20" s="20"/>
      <c r="H20" s="20"/>
      <c r="I20" s="20"/>
      <c r="J20" s="26"/>
      <c r="K20" s="21"/>
      <c r="L20" s="22"/>
      <c r="M20" s="21"/>
      <c r="O20" s="18"/>
    </row>
    <row r="21" spans="1:15" x14ac:dyDescent="0.25">
      <c r="A21" s="19"/>
      <c r="B21" s="20"/>
      <c r="C21" s="20"/>
      <c r="D21" s="20"/>
      <c r="E21" s="20"/>
      <c r="F21" s="24"/>
      <c r="G21" s="20"/>
      <c r="H21" s="20"/>
      <c r="I21" s="20"/>
      <c r="J21" s="26"/>
      <c r="K21" s="21"/>
      <c r="L21" s="22"/>
      <c r="M21" s="21"/>
      <c r="O21" s="18"/>
    </row>
    <row r="22" spans="1:15" x14ac:dyDescent="0.25">
      <c r="A22" s="19"/>
      <c r="B22" s="20"/>
      <c r="C22" s="20"/>
      <c r="D22" s="20"/>
      <c r="E22" s="20"/>
      <c r="F22" s="24"/>
      <c r="G22" s="20"/>
      <c r="H22" s="20"/>
      <c r="I22" s="20"/>
      <c r="J22" s="26"/>
      <c r="K22" s="21"/>
      <c r="L22" s="22"/>
      <c r="M22" s="21"/>
    </row>
    <row r="23" spans="1:15" x14ac:dyDescent="0.25">
      <c r="A23" s="19"/>
      <c r="B23" s="20"/>
      <c r="C23" s="20"/>
      <c r="D23" s="20"/>
      <c r="E23" s="20"/>
      <c r="F23" s="24"/>
      <c r="G23" s="20"/>
      <c r="H23" s="20"/>
      <c r="I23" s="20"/>
      <c r="J23" s="26"/>
      <c r="K23" s="21"/>
      <c r="L23" s="22"/>
      <c r="M23" s="21"/>
    </row>
    <row r="24" spans="1:15" x14ac:dyDescent="0.25">
      <c r="A24" s="19"/>
      <c r="B24" s="20"/>
      <c r="C24" s="20"/>
      <c r="D24" s="20"/>
      <c r="E24" s="20"/>
      <c r="F24" s="24"/>
      <c r="G24" s="20"/>
      <c r="H24" s="20"/>
      <c r="I24" s="20"/>
      <c r="J24" s="26"/>
      <c r="K24" s="21"/>
      <c r="L24" s="22"/>
      <c r="M24" s="21"/>
    </row>
    <row r="25" spans="1:15" x14ac:dyDescent="0.25">
      <c r="A25" s="19"/>
      <c r="B25" s="20"/>
      <c r="C25" s="20"/>
      <c r="D25" s="20"/>
      <c r="E25" s="20"/>
      <c r="F25" s="24"/>
      <c r="G25" s="20"/>
      <c r="H25" s="20"/>
      <c r="I25" s="20"/>
      <c r="J25" s="26"/>
      <c r="K25" s="21"/>
      <c r="L25" s="22"/>
      <c r="M25" s="21"/>
    </row>
    <row r="26" spans="1:15" x14ac:dyDescent="0.25">
      <c r="A26" s="19"/>
      <c r="B26" s="20"/>
      <c r="C26" s="20"/>
      <c r="D26" s="20"/>
      <c r="E26" s="20"/>
      <c r="F26" s="24"/>
      <c r="G26" s="20"/>
      <c r="H26" s="20"/>
      <c r="I26" s="20"/>
      <c r="J26" s="26"/>
      <c r="K26" s="21"/>
      <c r="L26" s="22"/>
      <c r="M26" s="21"/>
    </row>
    <row r="27" spans="1:15" x14ac:dyDescent="0.25">
      <c r="A27" s="19"/>
      <c r="B27" s="20"/>
      <c r="C27" s="20"/>
      <c r="D27" s="20"/>
      <c r="E27" s="20"/>
      <c r="F27" s="24"/>
      <c r="G27" s="20"/>
      <c r="H27" s="20"/>
      <c r="I27" s="20"/>
      <c r="J27" s="26"/>
      <c r="K27" s="21"/>
      <c r="L27" s="22"/>
      <c r="M27" s="21"/>
    </row>
    <row r="28" spans="1:15" x14ac:dyDescent="0.25">
      <c r="A28" s="19"/>
      <c r="B28" s="20"/>
      <c r="C28" s="20"/>
      <c r="D28" s="20"/>
      <c r="E28" s="23"/>
      <c r="F28" s="24"/>
      <c r="G28" s="20"/>
      <c r="H28" s="20"/>
      <c r="I28" s="20"/>
      <c r="J28" s="26"/>
      <c r="K28" s="21"/>
      <c r="L28" s="22"/>
      <c r="M28" s="21"/>
    </row>
    <row r="29" spans="1:15" x14ac:dyDescent="0.25">
      <c r="A29" s="19"/>
      <c r="B29" s="28"/>
      <c r="C29" s="20"/>
      <c r="D29" s="20"/>
      <c r="E29" s="20"/>
      <c r="F29" s="24"/>
      <c r="G29" s="20"/>
      <c r="H29" s="28"/>
      <c r="I29" s="20"/>
      <c r="J29" s="26"/>
      <c r="K29" s="21"/>
      <c r="L29" s="22"/>
      <c r="M29" s="21"/>
    </row>
    <row r="30" spans="1:15" x14ac:dyDescent="0.25">
      <c r="A30" s="19"/>
      <c r="B30" s="20"/>
      <c r="C30" s="20"/>
      <c r="D30" s="23"/>
      <c r="E30" s="23"/>
      <c r="F30" s="24"/>
      <c r="G30" s="20"/>
      <c r="H30" s="20"/>
      <c r="I30" s="20"/>
      <c r="J30" s="26"/>
      <c r="K30" s="21"/>
      <c r="L30" s="22"/>
      <c r="M30" s="21"/>
    </row>
    <row r="31" spans="1:15" x14ac:dyDescent="0.25">
      <c r="A31" s="19"/>
      <c r="B31" s="20"/>
      <c r="C31" s="20"/>
      <c r="D31" s="20"/>
      <c r="E31" s="20"/>
      <c r="F31" s="24"/>
      <c r="G31" s="20"/>
      <c r="H31" s="20"/>
      <c r="I31" s="20"/>
      <c r="J31" s="26"/>
      <c r="K31" s="21"/>
      <c r="L31" s="22"/>
      <c r="M31" s="21"/>
    </row>
    <row r="32" spans="1:15" x14ac:dyDescent="0.25">
      <c r="A32" s="19"/>
      <c r="B32" s="20"/>
      <c r="C32" s="20"/>
      <c r="D32" s="20"/>
      <c r="E32" s="20"/>
      <c r="F32" s="24"/>
      <c r="G32" s="20"/>
      <c r="H32" s="20"/>
      <c r="I32" s="20"/>
      <c r="J32" s="26"/>
      <c r="K32" s="21"/>
      <c r="L32" s="22"/>
      <c r="M32" s="21"/>
    </row>
    <row r="33" spans="1:13" x14ac:dyDescent="0.25">
      <c r="A33" s="19"/>
      <c r="B33" s="20"/>
      <c r="C33" s="20"/>
      <c r="D33" s="20"/>
      <c r="E33" s="20"/>
      <c r="F33" s="24"/>
      <c r="G33" s="20"/>
      <c r="H33" s="20"/>
      <c r="I33" s="20"/>
      <c r="J33" s="26"/>
      <c r="K33" s="21"/>
      <c r="L33" s="22"/>
      <c r="M33" s="21"/>
    </row>
    <row r="34" spans="1:13" x14ac:dyDescent="0.25">
      <c r="A34" s="19"/>
      <c r="B34" s="20"/>
      <c r="C34" s="20"/>
      <c r="D34" s="20"/>
      <c r="E34" s="20"/>
      <c r="F34" s="24"/>
      <c r="G34" s="20"/>
      <c r="H34" s="20"/>
      <c r="I34" s="20"/>
      <c r="J34" s="26"/>
      <c r="K34" s="21"/>
      <c r="L34" s="22"/>
      <c r="M34" s="21"/>
    </row>
    <row r="35" spans="1:13" x14ac:dyDescent="0.25">
      <c r="A35" s="19"/>
      <c r="B35" s="20"/>
      <c r="C35" s="20"/>
      <c r="D35" s="20"/>
      <c r="E35" s="29"/>
      <c r="F35" s="24"/>
      <c r="G35" s="20"/>
      <c r="H35" s="20"/>
      <c r="I35" s="20"/>
      <c r="J35" s="26"/>
      <c r="K35" s="21"/>
      <c r="L35" s="22"/>
      <c r="M35" s="21"/>
    </row>
    <row r="36" spans="1:13" x14ac:dyDescent="0.25">
      <c r="A36" s="19"/>
      <c r="B36" s="20"/>
      <c r="C36" s="20"/>
      <c r="D36" s="20"/>
      <c r="E36" s="20"/>
      <c r="F36" s="20"/>
      <c r="G36" s="20"/>
      <c r="H36" s="20"/>
      <c r="I36" s="20"/>
      <c r="J36" s="26"/>
      <c r="K36" s="21"/>
      <c r="L36" s="22"/>
      <c r="M36" s="21"/>
    </row>
    <row r="37" spans="1:13" x14ac:dyDescent="0.25">
      <c r="A37" s="19"/>
      <c r="B37" s="20"/>
      <c r="C37" s="20"/>
      <c r="D37" s="20"/>
      <c r="E37" s="20"/>
      <c r="F37" s="24"/>
      <c r="G37" s="21"/>
      <c r="H37" s="20"/>
      <c r="I37" s="20"/>
      <c r="J37" s="26"/>
      <c r="K37" s="21"/>
      <c r="L37" s="22"/>
      <c r="M37" s="21"/>
    </row>
    <row r="38" spans="1:13" x14ac:dyDescent="0.25">
      <c r="A38" s="19"/>
      <c r="B38" s="28"/>
      <c r="C38" s="20"/>
      <c r="D38" s="20"/>
      <c r="E38" s="23"/>
      <c r="F38" s="24"/>
      <c r="G38" s="21"/>
      <c r="H38" s="20"/>
      <c r="I38" s="20"/>
      <c r="J38" s="26"/>
      <c r="K38" s="21"/>
      <c r="L38" s="22"/>
      <c r="M38" s="21"/>
    </row>
    <row r="39" spans="1:13" x14ac:dyDescent="0.25">
      <c r="A39" s="19"/>
      <c r="B39" s="20"/>
      <c r="C39" s="20"/>
      <c r="D39" s="20"/>
      <c r="E39" s="23"/>
      <c r="F39" s="24"/>
      <c r="G39" s="21"/>
      <c r="H39" s="20"/>
      <c r="I39" s="20"/>
      <c r="J39" s="26"/>
      <c r="K39" s="21"/>
      <c r="L39" s="22"/>
      <c r="M39" s="21"/>
    </row>
    <row r="40" spans="1:13" x14ac:dyDescent="0.25">
      <c r="A40" s="19"/>
      <c r="B40" s="20"/>
      <c r="C40" s="20"/>
      <c r="D40" s="20"/>
      <c r="E40" s="20"/>
      <c r="F40" s="24"/>
      <c r="G40" s="21"/>
      <c r="H40" s="20"/>
      <c r="I40" s="20"/>
      <c r="J40" s="26"/>
      <c r="K40" s="21"/>
      <c r="L40" s="22"/>
      <c r="M40" s="21"/>
    </row>
    <row r="41" spans="1:13" x14ac:dyDescent="0.25">
      <c r="A41" s="19"/>
      <c r="B41" s="20"/>
      <c r="C41" s="20"/>
      <c r="D41" s="20"/>
      <c r="E41" s="20"/>
      <c r="F41" s="24"/>
      <c r="G41" s="21"/>
      <c r="H41" s="20"/>
      <c r="I41" s="20"/>
      <c r="J41" s="26"/>
      <c r="K41" s="21"/>
      <c r="L41" s="22"/>
      <c r="M41" s="21"/>
    </row>
    <row r="42" spans="1:13" x14ac:dyDescent="0.25">
      <c r="A42" s="19"/>
      <c r="B42" s="20"/>
      <c r="C42" s="20"/>
      <c r="D42" s="20"/>
      <c r="E42" s="23"/>
      <c r="F42" s="24"/>
      <c r="G42" s="21"/>
      <c r="H42" s="20"/>
      <c r="I42" s="20"/>
      <c r="J42" s="26"/>
      <c r="K42" s="21"/>
      <c r="L42" s="22"/>
      <c r="M42" s="21"/>
    </row>
    <row r="43" spans="1:13" x14ac:dyDescent="0.25">
      <c r="A43" s="19"/>
      <c r="B43" s="20"/>
      <c r="C43" s="20"/>
      <c r="D43" s="20"/>
      <c r="E43" s="20"/>
      <c r="F43" s="24"/>
      <c r="G43" s="21"/>
      <c r="H43" s="20"/>
      <c r="I43" s="20"/>
      <c r="J43" s="26"/>
      <c r="K43" s="21"/>
      <c r="L43" s="22"/>
      <c r="M43" s="21"/>
    </row>
  </sheetData>
  <sheetProtection sheet="1" formatCells="0" insertRows="0" deleteColumns="0" deleteRows="0" selectLockedCells="1"/>
  <mergeCells count="2">
    <mergeCell ref="D2:F2"/>
    <mergeCell ref="F1:I1"/>
  </mergeCells>
  <pageMargins left="0.7" right="0.7" top="0.75" bottom="0.75" header="0.3" footer="0.3"/>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8" tint="0.79998168889431442"/>
  </sheetPr>
  <dimension ref="A1:M67"/>
  <sheetViews>
    <sheetView zoomScaleNormal="100" workbookViewId="0">
      <selection activeCell="F31" sqref="F31"/>
    </sheetView>
  </sheetViews>
  <sheetFormatPr baseColWidth="10" defaultRowHeight="15" x14ac:dyDescent="0.25"/>
  <cols>
    <col min="2" max="2" width="15" customWidth="1"/>
    <col min="3" max="3" width="17.42578125" customWidth="1"/>
  </cols>
  <sheetData>
    <row r="1" spans="1:12" ht="18.75" x14ac:dyDescent="0.3">
      <c r="A1" s="31" t="s">
        <v>24</v>
      </c>
      <c r="C1" s="32"/>
      <c r="D1" s="32"/>
      <c r="E1" s="400"/>
      <c r="F1" s="400"/>
      <c r="G1" s="400"/>
      <c r="H1" s="400"/>
      <c r="I1" s="207"/>
    </row>
    <row r="2" spans="1:12" ht="18.75" x14ac:dyDescent="0.3">
      <c r="A2" s="31" t="s">
        <v>25</v>
      </c>
      <c r="C2" s="32"/>
      <c r="D2" s="395" t="str">
        <f>'1. Liste planteurs'!D2:H2</f>
        <v>2024-2025</v>
      </c>
      <c r="E2" s="395"/>
      <c r="F2" s="32"/>
    </row>
    <row r="4" spans="1:12" x14ac:dyDescent="0.25">
      <c r="A4" s="7" t="s">
        <v>26</v>
      </c>
      <c r="C4" s="12"/>
      <c r="J4" s="33"/>
    </row>
    <row r="5" spans="1:12" x14ac:dyDescent="0.25">
      <c r="A5" s="7"/>
      <c r="C5" s="12"/>
      <c r="J5" s="33"/>
    </row>
    <row r="6" spans="1:12" x14ac:dyDescent="0.25">
      <c r="A6" s="10" t="s">
        <v>4</v>
      </c>
      <c r="C6" s="12"/>
      <c r="J6" s="33"/>
    </row>
    <row r="7" spans="1:12" x14ac:dyDescent="0.25">
      <c r="A7" s="34"/>
      <c r="C7" s="12"/>
      <c r="J7" s="33"/>
    </row>
    <row r="8" spans="1:12" x14ac:dyDescent="0.25">
      <c r="A8" s="11" t="s">
        <v>27</v>
      </c>
      <c r="C8" s="12"/>
      <c r="J8" s="33"/>
    </row>
    <row r="9" spans="1:12" x14ac:dyDescent="0.25">
      <c r="A9" s="11" t="s">
        <v>28</v>
      </c>
      <c r="C9" s="10"/>
      <c r="D9" s="11"/>
      <c r="E9" s="11"/>
      <c r="F9" s="11"/>
      <c r="G9" s="11"/>
      <c r="J9" s="33"/>
    </row>
    <row r="10" spans="1:12" x14ac:dyDescent="0.25">
      <c r="A10" s="11" t="s">
        <v>29</v>
      </c>
      <c r="C10" s="10"/>
      <c r="D10" s="11"/>
      <c r="E10" s="11"/>
      <c r="F10" s="11"/>
      <c r="G10" s="11"/>
      <c r="J10" s="33"/>
    </row>
    <row r="11" spans="1:12" x14ac:dyDescent="0.25">
      <c r="B11" s="12"/>
      <c r="C11" s="12"/>
      <c r="J11" s="33"/>
    </row>
    <row r="12" spans="1:12" ht="45" x14ac:dyDescent="0.25">
      <c r="A12" s="35" t="s">
        <v>8</v>
      </c>
      <c r="B12" s="35" t="s">
        <v>9</v>
      </c>
      <c r="C12" s="35" t="s">
        <v>30</v>
      </c>
      <c r="D12" s="36" t="s">
        <v>31</v>
      </c>
      <c r="E12" s="35" t="s">
        <v>32</v>
      </c>
      <c r="F12" s="37" t="s">
        <v>33</v>
      </c>
      <c r="G12" s="35" t="s">
        <v>15</v>
      </c>
      <c r="H12" s="35" t="s">
        <v>34</v>
      </c>
      <c r="I12" s="35" t="s">
        <v>35</v>
      </c>
      <c r="J12" s="396" t="s">
        <v>36</v>
      </c>
      <c r="K12" s="397"/>
    </row>
    <row r="13" spans="1:12" x14ac:dyDescent="0.25">
      <c r="A13" s="38"/>
      <c r="B13" s="38"/>
      <c r="C13" s="38"/>
      <c r="D13" s="39"/>
      <c r="E13" s="38" t="s">
        <v>37</v>
      </c>
      <c r="F13" s="40"/>
      <c r="G13" s="38"/>
      <c r="H13" s="38"/>
      <c r="I13" s="38"/>
      <c r="J13" s="398" t="s">
        <v>38</v>
      </c>
      <c r="K13" s="399"/>
    </row>
    <row r="14" spans="1:12" x14ac:dyDescent="0.25">
      <c r="A14" s="14">
        <v>1</v>
      </c>
      <c r="B14" s="14" t="s">
        <v>21</v>
      </c>
      <c r="C14" s="14" t="s">
        <v>39</v>
      </c>
      <c r="D14" s="14" t="s">
        <v>40</v>
      </c>
      <c r="E14" s="14" t="s">
        <v>41</v>
      </c>
      <c r="F14" s="14">
        <v>24</v>
      </c>
      <c r="G14" s="14" t="s">
        <v>42</v>
      </c>
      <c r="H14" s="14"/>
      <c r="I14" s="14" t="s">
        <v>43</v>
      </c>
      <c r="J14" s="41" t="s">
        <v>44</v>
      </c>
      <c r="K14" s="14">
        <v>151</v>
      </c>
      <c r="L14" s="16" t="s">
        <v>23</v>
      </c>
    </row>
    <row r="15" spans="1:12" x14ac:dyDescent="0.25">
      <c r="A15" s="14"/>
      <c r="B15" s="14"/>
      <c r="C15" s="14" t="s">
        <v>45</v>
      </c>
      <c r="D15" s="14" t="s">
        <v>40</v>
      </c>
      <c r="E15" s="14" t="s">
        <v>41</v>
      </c>
      <c r="F15" s="14">
        <v>24</v>
      </c>
      <c r="G15" s="14"/>
      <c r="H15" s="14"/>
      <c r="I15" s="14" t="s">
        <v>43</v>
      </c>
      <c r="J15" s="41" t="s">
        <v>44</v>
      </c>
      <c r="K15" s="14">
        <v>152</v>
      </c>
      <c r="L15" s="16"/>
    </row>
    <row r="16" spans="1:12" x14ac:dyDescent="0.25">
      <c r="A16" s="356"/>
      <c r="B16" s="357"/>
      <c r="C16" s="356"/>
      <c r="D16" s="356"/>
      <c r="E16" s="356"/>
      <c r="F16" s="356"/>
      <c r="G16" s="356"/>
      <c r="H16" s="356"/>
      <c r="I16" s="357"/>
      <c r="J16" s="358"/>
      <c r="K16" s="42"/>
      <c r="L16" s="43"/>
    </row>
    <row r="17" spans="1:13" x14ac:dyDescent="0.25">
      <c r="A17" s="359"/>
      <c r="B17" s="150"/>
      <c r="C17" s="359"/>
      <c r="D17" s="356"/>
      <c r="E17" s="359"/>
      <c r="F17" s="359"/>
      <c r="G17" s="359"/>
      <c r="H17" s="359"/>
      <c r="I17" s="359"/>
      <c r="J17" s="360"/>
      <c r="K17" s="27"/>
      <c r="M17" s="13"/>
    </row>
    <row r="18" spans="1:13" x14ac:dyDescent="0.25">
      <c r="A18" s="359"/>
      <c r="B18" s="150"/>
      <c r="C18" s="359"/>
      <c r="D18" s="356"/>
      <c r="E18" s="359"/>
      <c r="F18" s="359"/>
      <c r="G18" s="359"/>
      <c r="H18" s="359"/>
      <c r="I18" s="359"/>
      <c r="J18" s="360"/>
      <c r="K18" s="27"/>
      <c r="M18" s="13"/>
    </row>
    <row r="19" spans="1:13" x14ac:dyDescent="0.25">
      <c r="A19" s="359"/>
      <c r="B19" s="150"/>
      <c r="C19" s="361"/>
      <c r="D19" s="356"/>
      <c r="E19" s="359"/>
      <c r="F19" s="359"/>
      <c r="G19" s="359"/>
      <c r="H19" s="359"/>
      <c r="I19" s="359"/>
      <c r="J19" s="360"/>
      <c r="K19" s="27"/>
    </row>
    <row r="20" spans="1:13" x14ac:dyDescent="0.25">
      <c r="A20" s="359"/>
      <c r="B20" s="150"/>
      <c r="C20" s="359"/>
      <c r="D20" s="356"/>
      <c r="E20" s="359"/>
      <c r="F20" s="359"/>
      <c r="G20" s="359"/>
      <c r="H20" s="359"/>
      <c r="I20" s="359"/>
      <c r="J20" s="360"/>
      <c r="K20" s="27"/>
    </row>
    <row r="21" spans="1:13" x14ac:dyDescent="0.25">
      <c r="A21" s="359"/>
      <c r="B21" s="150"/>
      <c r="C21" s="359"/>
      <c r="D21" s="356"/>
      <c r="E21" s="359"/>
      <c r="F21" s="359"/>
      <c r="G21" s="359"/>
      <c r="H21" s="359"/>
      <c r="I21" s="359"/>
      <c r="J21" s="360"/>
      <c r="K21" s="27"/>
    </row>
    <row r="22" spans="1:13" x14ac:dyDescent="0.25">
      <c r="A22" s="359"/>
      <c r="B22" s="150"/>
      <c r="C22" s="359"/>
      <c r="D22" s="359"/>
      <c r="E22" s="359"/>
      <c r="F22" s="359"/>
      <c r="G22" s="359"/>
      <c r="H22" s="359"/>
      <c r="I22" s="359"/>
      <c r="J22" s="360"/>
      <c r="K22" s="27"/>
    </row>
    <row r="23" spans="1:13" x14ac:dyDescent="0.25">
      <c r="A23" s="359"/>
      <c r="B23" s="150"/>
      <c r="C23" s="359"/>
      <c r="D23" s="359"/>
      <c r="E23" s="359"/>
      <c r="F23" s="359"/>
      <c r="G23" s="359"/>
      <c r="H23" s="359"/>
      <c r="I23" s="359"/>
      <c r="J23" s="360"/>
      <c r="K23" s="27"/>
    </row>
    <row r="24" spans="1:13" x14ac:dyDescent="0.25">
      <c r="A24" s="359"/>
      <c r="B24" s="150"/>
      <c r="C24" s="359"/>
      <c r="D24" s="359"/>
      <c r="E24" s="359"/>
      <c r="F24" s="359"/>
      <c r="G24" s="359"/>
      <c r="H24" s="359"/>
      <c r="I24" s="359"/>
      <c r="J24" s="360"/>
      <c r="K24" s="27"/>
    </row>
    <row r="25" spans="1:13" x14ac:dyDescent="0.25">
      <c r="A25" s="359"/>
      <c r="B25" s="150"/>
      <c r="C25" s="359"/>
      <c r="D25" s="359"/>
      <c r="E25" s="359"/>
      <c r="F25" s="359"/>
      <c r="G25" s="359"/>
      <c r="H25" s="359"/>
      <c r="I25" s="359"/>
      <c r="J25" s="360"/>
      <c r="K25" s="27"/>
    </row>
    <row r="26" spans="1:13" x14ac:dyDescent="0.25">
      <c r="A26" s="359"/>
      <c r="B26" s="150"/>
      <c r="C26" s="359"/>
      <c r="D26" s="359"/>
      <c r="E26" s="359"/>
      <c r="F26" s="359"/>
      <c r="G26" s="359"/>
      <c r="H26" s="359"/>
      <c r="I26" s="359"/>
      <c r="J26" s="360"/>
      <c r="K26" s="27"/>
    </row>
    <row r="27" spans="1:13" x14ac:dyDescent="0.25">
      <c r="A27" s="359"/>
      <c r="B27" s="150"/>
      <c r="C27" s="359"/>
      <c r="D27" s="359"/>
      <c r="E27" s="359"/>
      <c r="F27" s="359"/>
      <c r="G27" s="359"/>
      <c r="H27" s="359"/>
      <c r="I27" s="359"/>
      <c r="J27" s="360"/>
      <c r="K27" s="27"/>
    </row>
    <row r="28" spans="1:13" x14ac:dyDescent="0.25">
      <c r="A28" s="359"/>
      <c r="B28" s="150"/>
      <c r="C28" s="359"/>
      <c r="D28" s="359"/>
      <c r="E28" s="359"/>
      <c r="F28" s="359"/>
      <c r="G28" s="359"/>
      <c r="H28" s="359"/>
      <c r="I28" s="359"/>
      <c r="J28" s="360"/>
      <c r="K28" s="27"/>
    </row>
    <row r="29" spans="1:13" x14ac:dyDescent="0.25">
      <c r="A29" s="359"/>
      <c r="B29" s="150"/>
      <c r="C29" s="359"/>
      <c r="D29" s="359"/>
      <c r="E29" s="359"/>
      <c r="F29" s="359"/>
      <c r="G29" s="359"/>
      <c r="H29" s="359"/>
      <c r="I29" s="359"/>
      <c r="J29" s="360"/>
      <c r="K29" s="27"/>
      <c r="L29" s="45"/>
    </row>
    <row r="30" spans="1:13" x14ac:dyDescent="0.25">
      <c r="A30" s="359"/>
      <c r="B30" s="150"/>
      <c r="C30" s="359"/>
      <c r="D30" s="359"/>
      <c r="E30" s="359"/>
      <c r="F30" s="359"/>
      <c r="G30" s="359"/>
      <c r="H30" s="359"/>
      <c r="I30" s="359"/>
      <c r="J30" s="360"/>
      <c r="K30" s="27"/>
      <c r="L30" s="45"/>
    </row>
    <row r="31" spans="1:13" x14ac:dyDescent="0.25">
      <c r="A31" s="359"/>
      <c r="B31" s="150"/>
      <c r="C31" s="359"/>
      <c r="D31" s="359"/>
      <c r="E31" s="359"/>
      <c r="F31" s="359"/>
      <c r="G31" s="359"/>
      <c r="H31" s="359"/>
      <c r="I31" s="359"/>
      <c r="J31" s="360"/>
      <c r="K31" s="27"/>
      <c r="L31" s="45"/>
    </row>
    <row r="32" spans="1:13" x14ac:dyDescent="0.25">
      <c r="A32" s="359"/>
      <c r="B32" s="150"/>
      <c r="C32" s="359"/>
      <c r="D32" s="359"/>
      <c r="E32" s="359"/>
      <c r="F32" s="359"/>
      <c r="G32" s="359"/>
      <c r="H32" s="359"/>
      <c r="I32" s="359"/>
      <c r="J32" s="360"/>
      <c r="K32" s="27"/>
      <c r="L32" s="45"/>
    </row>
    <row r="33" spans="1:12" x14ac:dyDescent="0.25">
      <c r="A33" s="359"/>
      <c r="B33" s="150"/>
      <c r="C33" s="359"/>
      <c r="D33" s="359"/>
      <c r="E33" s="359"/>
      <c r="F33" s="359"/>
      <c r="G33" s="359"/>
      <c r="H33" s="359"/>
      <c r="I33" s="359"/>
      <c r="J33" s="360"/>
      <c r="K33" s="27"/>
      <c r="L33" s="45"/>
    </row>
    <row r="34" spans="1:12" x14ac:dyDescent="0.25">
      <c r="A34" s="359"/>
      <c r="B34" s="150"/>
      <c r="C34" s="359"/>
      <c r="D34" s="359"/>
      <c r="E34" s="359"/>
      <c r="F34" s="359"/>
      <c r="G34" s="359"/>
      <c r="H34" s="359"/>
      <c r="I34" s="359"/>
      <c r="J34" s="360"/>
      <c r="K34" s="27"/>
      <c r="L34" s="45"/>
    </row>
    <row r="35" spans="1:12" x14ac:dyDescent="0.25">
      <c r="A35" s="359"/>
      <c r="B35" s="150"/>
      <c r="C35" s="359"/>
      <c r="D35" s="359"/>
      <c r="E35" s="359"/>
      <c r="F35" s="359"/>
      <c r="G35" s="359"/>
      <c r="H35" s="359"/>
      <c r="I35" s="359"/>
      <c r="J35" s="360"/>
      <c r="K35" s="27"/>
      <c r="L35" s="45"/>
    </row>
    <row r="36" spans="1:12" x14ac:dyDescent="0.25">
      <c r="A36" s="359"/>
      <c r="B36" s="150"/>
      <c r="C36" s="359"/>
      <c r="D36" s="359"/>
      <c r="E36" s="359"/>
      <c r="F36" s="359"/>
      <c r="G36" s="359"/>
      <c r="H36" s="359"/>
      <c r="I36" s="359"/>
      <c r="J36" s="360"/>
      <c r="K36" s="27"/>
      <c r="L36" s="45"/>
    </row>
    <row r="37" spans="1:12" x14ac:dyDescent="0.25">
      <c r="A37" s="359"/>
      <c r="B37" s="150"/>
      <c r="C37" s="359"/>
      <c r="D37" s="359"/>
      <c r="E37" s="359"/>
      <c r="F37" s="359"/>
      <c r="G37" s="359"/>
      <c r="H37" s="359"/>
      <c r="I37" s="359"/>
      <c r="J37" s="360"/>
      <c r="K37" s="27"/>
      <c r="L37" s="45"/>
    </row>
    <row r="38" spans="1:12" x14ac:dyDescent="0.25">
      <c r="A38" s="359"/>
      <c r="B38" s="150"/>
      <c r="C38" s="359"/>
      <c r="D38" s="359"/>
      <c r="E38" s="359"/>
      <c r="F38" s="359"/>
      <c r="G38" s="359"/>
      <c r="H38" s="359"/>
      <c r="I38" s="359"/>
      <c r="J38" s="360"/>
      <c r="K38" s="27"/>
      <c r="L38" s="45"/>
    </row>
    <row r="39" spans="1:12" x14ac:dyDescent="0.25">
      <c r="A39" s="359"/>
      <c r="B39" s="150"/>
      <c r="C39" s="359"/>
      <c r="D39" s="362"/>
      <c r="E39" s="359"/>
      <c r="F39" s="359"/>
      <c r="G39" s="359"/>
      <c r="H39" s="359"/>
      <c r="I39" s="359"/>
      <c r="J39" s="360"/>
      <c r="K39" s="27"/>
      <c r="L39" s="45"/>
    </row>
    <row r="40" spans="1:12" x14ac:dyDescent="0.25">
      <c r="A40" s="359"/>
      <c r="B40" s="150"/>
      <c r="C40" s="359"/>
      <c r="D40" s="362"/>
      <c r="E40" s="359"/>
      <c r="F40" s="359"/>
      <c r="G40" s="359"/>
      <c r="H40" s="359"/>
      <c r="I40" s="359"/>
      <c r="J40" s="360"/>
      <c r="K40" s="27"/>
      <c r="L40" s="45"/>
    </row>
    <row r="41" spans="1:12" x14ac:dyDescent="0.25">
      <c r="A41" s="359"/>
      <c r="B41" s="150"/>
      <c r="C41" s="359"/>
      <c r="D41" s="359"/>
      <c r="E41" s="359"/>
      <c r="F41" s="359"/>
      <c r="G41" s="359"/>
      <c r="H41" s="359"/>
      <c r="I41" s="359"/>
      <c r="J41" s="360"/>
      <c r="K41" s="27"/>
      <c r="L41" s="45"/>
    </row>
    <row r="42" spans="1:12" x14ac:dyDescent="0.25">
      <c r="A42" s="359"/>
      <c r="B42" s="150"/>
      <c r="C42" s="359"/>
      <c r="D42" s="359"/>
      <c r="E42" s="359"/>
      <c r="F42" s="359"/>
      <c r="G42" s="359"/>
      <c r="H42" s="359"/>
      <c r="I42" s="359"/>
      <c r="J42" s="360"/>
      <c r="K42" s="27"/>
      <c r="L42" s="45"/>
    </row>
    <row r="43" spans="1:12" x14ac:dyDescent="0.25">
      <c r="A43" s="359"/>
      <c r="B43" s="150"/>
      <c r="C43" s="359"/>
      <c r="D43" s="359"/>
      <c r="E43" s="359"/>
      <c r="F43" s="359"/>
      <c r="G43" s="359"/>
      <c r="H43" s="359"/>
      <c r="I43" s="359"/>
      <c r="J43" s="360"/>
      <c r="K43" s="27"/>
      <c r="L43" s="45"/>
    </row>
    <row r="44" spans="1:12" x14ac:dyDescent="0.25">
      <c r="A44" s="359"/>
      <c r="B44" s="150"/>
      <c r="C44" s="359"/>
      <c r="D44" s="359"/>
      <c r="E44" s="359"/>
      <c r="F44" s="359"/>
      <c r="G44" s="359"/>
      <c r="H44" s="359"/>
      <c r="I44" s="359"/>
      <c r="J44" s="360"/>
      <c r="K44" s="27"/>
      <c r="L44" s="45"/>
    </row>
    <row r="45" spans="1:12" x14ac:dyDescent="0.25">
      <c r="A45" s="359"/>
      <c r="B45" s="150"/>
      <c r="C45" s="359"/>
      <c r="D45" s="359"/>
      <c r="E45" s="359"/>
      <c r="F45" s="359"/>
      <c r="G45" s="359"/>
      <c r="H45" s="359"/>
      <c r="I45" s="359"/>
      <c r="J45" s="360"/>
      <c r="K45" s="27"/>
      <c r="L45" s="45"/>
    </row>
    <row r="46" spans="1:12" x14ac:dyDescent="0.25">
      <c r="A46" s="359"/>
      <c r="B46" s="150"/>
      <c r="C46" s="359"/>
      <c r="D46" s="359"/>
      <c r="E46" s="359"/>
      <c r="F46" s="359"/>
      <c r="G46" s="359"/>
      <c r="H46" s="359"/>
      <c r="I46" s="359"/>
      <c r="J46" s="360"/>
      <c r="K46" s="27"/>
      <c r="L46" s="45"/>
    </row>
    <row r="47" spans="1:12" x14ac:dyDescent="0.25">
      <c r="A47" s="359"/>
      <c r="B47" s="150"/>
      <c r="C47" s="359"/>
      <c r="D47" s="359"/>
      <c r="E47" s="359"/>
      <c r="F47" s="359"/>
      <c r="G47" s="359"/>
      <c r="H47" s="359"/>
      <c r="I47" s="359"/>
      <c r="J47" s="360"/>
      <c r="K47" s="27"/>
    </row>
    <row r="48" spans="1:12" x14ac:dyDescent="0.25">
      <c r="A48" s="359"/>
      <c r="B48" s="150"/>
      <c r="C48" s="359"/>
      <c r="D48" s="359"/>
      <c r="E48" s="359"/>
      <c r="F48" s="359"/>
      <c r="G48" s="359"/>
      <c r="H48" s="359"/>
      <c r="I48" s="359"/>
      <c r="J48" s="360"/>
      <c r="K48" s="27"/>
    </row>
    <row r="49" spans="1:11" x14ac:dyDescent="0.25">
      <c r="A49" s="359"/>
      <c r="B49" s="150"/>
      <c r="C49" s="359"/>
      <c r="D49" s="359"/>
      <c r="E49" s="359"/>
      <c r="F49" s="359"/>
      <c r="G49" s="359"/>
      <c r="H49" s="359"/>
      <c r="I49" s="359"/>
      <c r="J49" s="360"/>
      <c r="K49" s="27"/>
    </row>
    <row r="50" spans="1:11" x14ac:dyDescent="0.25">
      <c r="A50" s="359"/>
      <c r="B50" s="150"/>
      <c r="C50" s="359"/>
      <c r="D50" s="359"/>
      <c r="E50" s="359"/>
      <c r="F50" s="359"/>
      <c r="G50" s="359"/>
      <c r="H50" s="359"/>
      <c r="I50" s="359"/>
      <c r="J50" s="360"/>
      <c r="K50" s="27"/>
    </row>
    <row r="51" spans="1:11" x14ac:dyDescent="0.25">
      <c r="A51" s="359"/>
      <c r="B51" s="150"/>
      <c r="C51" s="359"/>
      <c r="D51" s="359"/>
      <c r="E51" s="359"/>
      <c r="F51" s="359"/>
      <c r="G51" s="359"/>
      <c r="H51" s="359"/>
      <c r="I51" s="359"/>
      <c r="J51" s="360"/>
      <c r="K51" s="27"/>
    </row>
    <row r="52" spans="1:11" x14ac:dyDescent="0.25">
      <c r="A52" s="359"/>
      <c r="B52" s="150"/>
      <c r="C52" s="359"/>
      <c r="D52" s="359"/>
      <c r="E52" s="359"/>
      <c r="F52" s="359"/>
      <c r="G52" s="359"/>
      <c r="H52" s="359"/>
      <c r="I52" s="359"/>
      <c r="J52" s="360"/>
      <c r="K52" s="27"/>
    </row>
    <row r="53" spans="1:11" x14ac:dyDescent="0.25">
      <c r="A53" s="359"/>
      <c r="B53" s="150"/>
      <c r="C53" s="359"/>
      <c r="D53" s="359"/>
      <c r="E53" s="359"/>
      <c r="F53" s="359"/>
      <c r="G53" s="359"/>
      <c r="H53" s="359"/>
      <c r="I53" s="359"/>
      <c r="J53" s="360"/>
      <c r="K53" s="19"/>
    </row>
    <row r="54" spans="1:11" x14ac:dyDescent="0.25">
      <c r="A54" s="359"/>
      <c r="B54" s="150"/>
      <c r="C54" s="359"/>
      <c r="D54" s="359"/>
      <c r="E54" s="359"/>
      <c r="F54" s="359"/>
      <c r="G54" s="359"/>
      <c r="H54" s="359"/>
      <c r="I54" s="359"/>
      <c r="J54" s="360"/>
      <c r="K54" s="27"/>
    </row>
    <row r="55" spans="1:11" x14ac:dyDescent="0.25">
      <c r="A55" s="359"/>
      <c r="B55" s="150"/>
      <c r="C55" s="359"/>
      <c r="D55" s="359"/>
      <c r="E55" s="359"/>
      <c r="F55" s="359"/>
      <c r="G55" s="359"/>
      <c r="H55" s="359"/>
      <c r="I55" s="359"/>
      <c r="J55" s="360"/>
      <c r="K55" s="27"/>
    </row>
    <row r="56" spans="1:11" x14ac:dyDescent="0.25">
      <c r="A56" s="359"/>
      <c r="B56" s="150"/>
      <c r="C56" s="359"/>
      <c r="D56" s="359"/>
      <c r="E56" s="359"/>
      <c r="F56" s="359"/>
      <c r="G56" s="359"/>
      <c r="H56" s="359"/>
      <c r="I56" s="359"/>
      <c r="J56" s="360"/>
      <c r="K56" s="27"/>
    </row>
    <row r="57" spans="1:11" x14ac:dyDescent="0.25">
      <c r="A57" s="359"/>
      <c r="B57" s="150"/>
      <c r="C57" s="359"/>
      <c r="D57" s="359"/>
      <c r="E57" s="359"/>
      <c r="F57" s="359"/>
      <c r="G57" s="359"/>
      <c r="H57" s="359"/>
      <c r="I57" s="359"/>
      <c r="J57" s="360"/>
      <c r="K57" s="27"/>
    </row>
    <row r="58" spans="1:11" x14ac:dyDescent="0.25">
      <c r="A58" s="359"/>
      <c r="B58" s="150"/>
      <c r="C58" s="359"/>
      <c r="D58" s="359"/>
      <c r="E58" s="359"/>
      <c r="F58" s="359"/>
      <c r="G58" s="359"/>
      <c r="H58" s="359"/>
      <c r="I58" s="359"/>
      <c r="J58" s="360"/>
      <c r="K58" s="27"/>
    </row>
    <row r="59" spans="1:11" x14ac:dyDescent="0.25">
      <c r="A59" s="359"/>
      <c r="B59" s="359"/>
      <c r="C59" s="359"/>
      <c r="D59" s="359"/>
      <c r="E59" s="359"/>
      <c r="F59" s="359"/>
      <c r="G59" s="359"/>
      <c r="H59" s="359"/>
      <c r="I59" s="359"/>
      <c r="J59" s="360"/>
      <c r="K59" s="27"/>
    </row>
    <row r="60" spans="1:11" x14ac:dyDescent="0.25">
      <c r="A60" s="359"/>
      <c r="B60" s="150"/>
      <c r="C60" s="359"/>
      <c r="D60" s="359"/>
      <c r="E60" s="359"/>
      <c r="F60" s="359"/>
      <c r="G60" s="359"/>
      <c r="H60" s="359"/>
      <c r="I60" s="359"/>
      <c r="J60" s="360"/>
      <c r="K60" s="27"/>
    </row>
    <row r="61" spans="1:11" x14ac:dyDescent="0.25">
      <c r="A61" s="359"/>
      <c r="B61" s="359"/>
      <c r="C61" s="359"/>
      <c r="D61" s="359"/>
      <c r="E61" s="359"/>
      <c r="F61" s="359"/>
      <c r="G61" s="359"/>
      <c r="H61" s="359"/>
      <c r="I61" s="359"/>
      <c r="J61" s="360"/>
      <c r="K61" s="27"/>
    </row>
    <row r="62" spans="1:11" x14ac:dyDescent="0.25">
      <c r="A62" s="359"/>
      <c r="B62" s="150"/>
      <c r="C62" s="359"/>
      <c r="D62" s="359"/>
      <c r="E62" s="359"/>
      <c r="F62" s="359"/>
      <c r="G62" s="359"/>
      <c r="H62" s="359"/>
      <c r="I62" s="359"/>
      <c r="J62" s="360"/>
      <c r="K62" s="27"/>
    </row>
    <row r="63" spans="1:11" x14ac:dyDescent="0.25">
      <c r="A63" s="359"/>
      <c r="B63" s="150"/>
      <c r="C63" s="359"/>
      <c r="D63" s="359"/>
      <c r="E63" s="359"/>
      <c r="F63" s="359"/>
      <c r="G63" s="359"/>
      <c r="H63" s="359"/>
      <c r="I63" s="359"/>
      <c r="J63" s="360"/>
      <c r="K63" s="27"/>
    </row>
    <row r="64" spans="1:11" x14ac:dyDescent="0.25">
      <c r="A64" s="359"/>
      <c r="B64" s="150"/>
      <c r="C64" s="359"/>
      <c r="D64" s="359"/>
      <c r="E64" s="359"/>
      <c r="F64" s="359"/>
      <c r="G64" s="359"/>
      <c r="H64" s="359"/>
      <c r="I64" s="359"/>
      <c r="J64" s="360"/>
      <c r="K64" s="27"/>
    </row>
    <row r="65" spans="1:11" x14ac:dyDescent="0.25">
      <c r="A65" s="359"/>
      <c r="B65" s="150"/>
      <c r="C65" s="359"/>
      <c r="D65" s="150"/>
      <c r="E65" s="359"/>
      <c r="F65" s="359"/>
      <c r="G65" s="359"/>
      <c r="H65" s="359"/>
      <c r="I65" s="359"/>
      <c r="J65" s="360"/>
      <c r="K65" s="27"/>
    </row>
    <row r="66" spans="1:11" x14ac:dyDescent="0.25">
      <c r="A66" s="359"/>
      <c r="B66" s="150"/>
      <c r="C66" s="359"/>
      <c r="D66" s="362"/>
      <c r="E66" s="359"/>
      <c r="F66" s="359"/>
      <c r="G66" s="362"/>
      <c r="H66" s="359"/>
      <c r="I66" s="359"/>
      <c r="J66" s="360"/>
      <c r="K66" s="27"/>
    </row>
    <row r="67" spans="1:11" x14ac:dyDescent="0.25">
      <c r="A67" s="359"/>
      <c r="B67" s="150"/>
      <c r="C67" s="359"/>
      <c r="D67" s="362"/>
      <c r="E67" s="359"/>
      <c r="F67" s="359"/>
      <c r="G67" s="359"/>
      <c r="H67" s="359"/>
      <c r="I67" s="359"/>
      <c r="J67" s="360"/>
      <c r="K67" s="27"/>
    </row>
  </sheetData>
  <sheetProtection sheet="1" formatCells="0" insertRows="0" deleteRows="0" selectLockedCells="1"/>
  <mergeCells count="4">
    <mergeCell ref="D2:E2"/>
    <mergeCell ref="J12:K12"/>
    <mergeCell ref="J13:K13"/>
    <mergeCell ref="E1:H1"/>
  </mergeCells>
  <phoneticPr fontId="42" type="noConversion"/>
  <dataValidations count="1">
    <dataValidation type="list" allowBlank="1" showInputMessage="1" showErrorMessage="1" sqref="C16:C67" xr:uid="{E5DA0ECE-EDDC-4825-951E-0359DB1F288F}">
      <formula1>"Nouvelle haie sur talus,Regarnissage haie,Nouvelle haie,Agroforesterie,RNA"</formula1>
    </dataValidation>
  </dataValidations>
  <pageMargins left="0.7" right="0.7" top="0.75" bottom="0.75" header="0.3" footer="0.3"/>
  <pageSetup paperSize="9" scale="5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C34EEC9-3BA9-4C64-9CDD-D01BC458B782}">
          <x14:formula1>
            <xm:f>'1. Liste planteurs'!$B$15:$B$43</xm:f>
          </x14:formula1>
          <xm:sqref>B16:B67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92D050"/>
  </sheetPr>
  <dimension ref="A1:S139"/>
  <sheetViews>
    <sheetView zoomScaleNormal="100" workbookViewId="0">
      <pane xSplit="10" ySplit="11" topLeftCell="K12" activePane="bottomRight" state="frozen"/>
      <selection pane="topRight" activeCell="K1" sqref="K1"/>
      <selection pane="bottomLeft" activeCell="A12" sqref="A12"/>
      <selection pane="bottomRight" activeCell="C27" sqref="C27"/>
    </sheetView>
  </sheetViews>
  <sheetFormatPr baseColWidth="10" defaultRowHeight="15" x14ac:dyDescent="0.25"/>
  <cols>
    <col min="1" max="1" width="11.42578125" style="1"/>
    <col min="2" max="2" width="20" style="1" customWidth="1"/>
    <col min="3" max="3" width="11.42578125" style="1"/>
    <col min="4" max="4" width="20.85546875" style="1" customWidth="1"/>
    <col min="5" max="7" width="11.42578125" style="1"/>
    <col min="8" max="8" width="8.5703125" style="1" customWidth="1"/>
    <col min="9" max="9" width="11.85546875" style="1" customWidth="1"/>
    <col min="10" max="11" width="11.42578125" style="1"/>
    <col min="12" max="12" width="13.28515625" style="1" customWidth="1"/>
    <col min="13" max="17" width="11.42578125" style="1"/>
    <col min="18" max="18" width="19.140625" style="1" customWidth="1"/>
    <col min="19" max="16384" width="11.42578125" style="1"/>
  </cols>
  <sheetData>
    <row r="1" spans="1:18" ht="18.75" x14ac:dyDescent="0.3">
      <c r="A1" s="6" t="s">
        <v>24</v>
      </c>
      <c r="E1" s="406"/>
      <c r="F1" s="406"/>
      <c r="G1" s="406"/>
      <c r="H1" s="406"/>
      <c r="I1" s="406"/>
    </row>
    <row r="2" spans="1:18" ht="18.75" x14ac:dyDescent="0.3">
      <c r="A2" s="6" t="s">
        <v>25</v>
      </c>
      <c r="D2" s="407" t="str">
        <f>'1. Liste planteurs'!D2:H2</f>
        <v>2024-2025</v>
      </c>
      <c r="E2" s="407"/>
    </row>
    <row r="3" spans="1:18" x14ac:dyDescent="0.25">
      <c r="A3" s="105" t="s">
        <v>46</v>
      </c>
      <c r="B3" s="151"/>
      <c r="C3" s="151"/>
      <c r="D3" s="46"/>
      <c r="E3" s="46"/>
      <c r="F3" s="46"/>
      <c r="G3" s="46"/>
      <c r="H3" s="47"/>
      <c r="I3" s="46"/>
      <c r="J3" s="46"/>
      <c r="K3" s="46"/>
      <c r="L3" s="46"/>
      <c r="M3" s="46"/>
    </row>
    <row r="4" spans="1:18" ht="12.75" customHeight="1" thickBot="1" x14ac:dyDescent="0.3">
      <c r="A4" s="108"/>
      <c r="B4" s="46"/>
      <c r="C4" s="152"/>
      <c r="D4" s="152"/>
      <c r="E4" s="152"/>
      <c r="F4" s="152"/>
      <c r="G4" s="46"/>
      <c r="H4" s="47"/>
      <c r="I4" s="46"/>
      <c r="J4" s="46"/>
      <c r="K4" s="46"/>
      <c r="L4" s="46"/>
      <c r="M4" s="46"/>
    </row>
    <row r="5" spans="1:18" ht="46.5" customHeight="1" thickBot="1" x14ac:dyDescent="0.3">
      <c r="A5" s="427" t="s">
        <v>351</v>
      </c>
      <c r="B5" s="428"/>
      <c r="C5" s="428"/>
      <c r="D5" s="428"/>
      <c r="E5" s="428"/>
      <c r="F5" s="429"/>
      <c r="G5" s="32"/>
      <c r="H5" s="32"/>
      <c r="I5" s="413" t="s">
        <v>47</v>
      </c>
      <c r="J5" s="414"/>
      <c r="K5" s="411" t="s">
        <v>349</v>
      </c>
      <c r="L5" s="412"/>
      <c r="M5" s="48"/>
      <c r="N5" s="48"/>
      <c r="O5" s="32"/>
      <c r="P5" s="32"/>
      <c r="Q5" s="32"/>
      <c r="R5" s="32"/>
    </row>
    <row r="6" spans="1:18" ht="15.75" thickBot="1" x14ac:dyDescent="0.3">
      <c r="A6" s="430"/>
      <c r="B6" s="431"/>
      <c r="C6" s="431"/>
      <c r="D6" s="431"/>
      <c r="E6" s="431"/>
      <c r="F6" s="432"/>
      <c r="G6" s="32"/>
      <c r="H6" s="32"/>
      <c r="I6" s="415" t="s">
        <v>48</v>
      </c>
      <c r="J6" s="416"/>
      <c r="K6" s="421">
        <v>13.1</v>
      </c>
      <c r="L6" s="422"/>
      <c r="M6" s="48"/>
      <c r="N6" s="32"/>
      <c r="O6" s="32"/>
      <c r="P6" s="32"/>
      <c r="Q6" s="32"/>
      <c r="R6" s="32"/>
    </row>
    <row r="7" spans="1:18" x14ac:dyDescent="0.25">
      <c r="A7" s="53"/>
      <c r="B7" s="53"/>
      <c r="C7" s="53"/>
      <c r="D7" s="53"/>
      <c r="E7" s="53"/>
      <c r="F7" s="32"/>
      <c r="G7" s="32"/>
      <c r="H7" s="32"/>
      <c r="I7" s="417" t="s">
        <v>50</v>
      </c>
      <c r="J7" s="418"/>
      <c r="K7" s="423">
        <v>13.1</v>
      </c>
      <c r="L7" s="424"/>
      <c r="M7" s="48"/>
      <c r="N7" s="32"/>
      <c r="O7" s="32"/>
      <c r="P7" s="32"/>
      <c r="Q7" s="32"/>
      <c r="R7" s="32"/>
    </row>
    <row r="8" spans="1:18" ht="15.75" thickBot="1" x14ac:dyDescent="0.3">
      <c r="A8" s="213" t="s">
        <v>352</v>
      </c>
      <c r="B8" s="214"/>
      <c r="C8" s="215"/>
      <c r="D8" s="215"/>
      <c r="E8" s="53"/>
      <c r="F8" s="53"/>
      <c r="G8" s="32"/>
      <c r="H8" s="32"/>
      <c r="I8" s="419" t="s">
        <v>51</v>
      </c>
      <c r="J8" s="420"/>
      <c r="K8" s="425">
        <v>17.399999999999999</v>
      </c>
      <c r="L8" s="426"/>
      <c r="M8" s="48"/>
      <c r="N8" s="32"/>
      <c r="O8" s="32"/>
      <c r="P8" s="32"/>
      <c r="Q8" s="32"/>
      <c r="R8" s="32"/>
    </row>
    <row r="9" spans="1:18" ht="15.75" thickBot="1" x14ac:dyDescent="0.3">
      <c r="B9" s="32"/>
      <c r="C9" s="48"/>
      <c r="D9" s="48"/>
      <c r="E9" s="48"/>
      <c r="F9" s="48"/>
      <c r="G9" s="168"/>
      <c r="H9" s="168"/>
      <c r="I9" s="168"/>
      <c r="J9" s="168"/>
      <c r="K9" s="48"/>
      <c r="L9" s="48"/>
      <c r="M9" s="48"/>
      <c r="N9" s="32"/>
      <c r="O9" s="32"/>
      <c r="P9" s="32"/>
      <c r="Q9" s="32"/>
      <c r="R9" s="32"/>
    </row>
    <row r="10" spans="1:18" x14ac:dyDescent="0.25">
      <c r="A10" s="48"/>
      <c r="B10" s="51"/>
      <c r="C10" s="48"/>
      <c r="D10" s="48"/>
      <c r="E10" s="447" t="s">
        <v>52</v>
      </c>
      <c r="F10" s="448"/>
      <c r="G10" s="448"/>
      <c r="H10" s="448"/>
      <c r="I10" s="448"/>
      <c r="J10" s="448"/>
      <c r="K10" s="448"/>
      <c r="L10" s="401" t="s">
        <v>53</v>
      </c>
      <c r="M10" s="402"/>
      <c r="N10" s="402"/>
      <c r="O10" s="402"/>
      <c r="P10" s="402"/>
      <c r="Q10" s="403"/>
      <c r="R10" s="404"/>
    </row>
    <row r="11" spans="1:18" ht="75" x14ac:dyDescent="0.25">
      <c r="A11" s="169" t="s">
        <v>8</v>
      </c>
      <c r="B11" s="169" t="s">
        <v>9</v>
      </c>
      <c r="C11" s="169" t="s">
        <v>54</v>
      </c>
      <c r="D11" s="218" t="s">
        <v>30</v>
      </c>
      <c r="E11" s="221" t="s">
        <v>55</v>
      </c>
      <c r="F11" s="210" t="s">
        <v>56</v>
      </c>
      <c r="G11" s="210" t="s">
        <v>57</v>
      </c>
      <c r="H11" s="211" t="s">
        <v>58</v>
      </c>
      <c r="I11" s="211" t="s">
        <v>59</v>
      </c>
      <c r="J11" s="211" t="s">
        <v>60</v>
      </c>
      <c r="K11" s="234" t="s">
        <v>61</v>
      </c>
      <c r="L11" s="227" t="s">
        <v>55</v>
      </c>
      <c r="M11" s="170" t="s">
        <v>56</v>
      </c>
      <c r="N11" s="170" t="s">
        <v>57</v>
      </c>
      <c r="O11" s="170" t="s">
        <v>58</v>
      </c>
      <c r="P11" s="170" t="s">
        <v>59</v>
      </c>
      <c r="Q11" s="216" t="s">
        <v>60</v>
      </c>
      <c r="R11" s="228" t="s">
        <v>62</v>
      </c>
    </row>
    <row r="12" spans="1:18" x14ac:dyDescent="0.25">
      <c r="A12" s="162">
        <v>1</v>
      </c>
      <c r="B12" s="162" t="s">
        <v>21</v>
      </c>
      <c r="C12" s="162" t="s">
        <v>40</v>
      </c>
      <c r="D12" s="219" t="s">
        <v>48</v>
      </c>
      <c r="E12" s="175">
        <v>1</v>
      </c>
      <c r="F12" s="163">
        <v>200</v>
      </c>
      <c r="G12" s="163">
        <f t="shared" ref="G12:G48" si="0">IFERROR(F12*E12,"")</f>
        <v>200</v>
      </c>
      <c r="H12" s="163">
        <v>200</v>
      </c>
      <c r="I12" s="164">
        <f t="shared" ref="I12:I14" si="1">IFERROR(IF(D12="Bosquet",H12/F12,H12/G12),"")</f>
        <v>1</v>
      </c>
      <c r="J12" s="165">
        <v>13.1</v>
      </c>
      <c r="K12" s="235">
        <f t="shared" ref="K12:K48" si="2">IFERROR(+H12*J12,"")</f>
        <v>2620</v>
      </c>
      <c r="L12" s="175">
        <v>1</v>
      </c>
      <c r="M12" s="163">
        <v>200</v>
      </c>
      <c r="N12" s="163">
        <f t="shared" ref="N12:N14" si="3">IFERROR(M12*L12,"")</f>
        <v>200</v>
      </c>
      <c r="O12" s="163">
        <v>200</v>
      </c>
      <c r="P12" s="164">
        <f t="shared" ref="P12:P14" si="4">IFERROR(IF(K12="Bosquet",O12/M12,O12/N12),"")</f>
        <v>1</v>
      </c>
      <c r="Q12" s="217">
        <v>13.1</v>
      </c>
      <c r="R12" s="229">
        <f>O12*Q12</f>
        <v>2620</v>
      </c>
    </row>
    <row r="13" spans="1:18" x14ac:dyDescent="0.25">
      <c r="A13" s="162">
        <v>1</v>
      </c>
      <c r="B13" s="162" t="s">
        <v>63</v>
      </c>
      <c r="C13" s="162" t="s">
        <v>376</v>
      </c>
      <c r="D13" s="219" t="s">
        <v>51</v>
      </c>
      <c r="E13" s="175">
        <v>2</v>
      </c>
      <c r="F13" s="163">
        <v>200</v>
      </c>
      <c r="G13" s="163">
        <f t="shared" si="0"/>
        <v>400</v>
      </c>
      <c r="H13" s="163">
        <v>200</v>
      </c>
      <c r="I13" s="164">
        <f t="shared" si="1"/>
        <v>0.5</v>
      </c>
      <c r="J13" s="165">
        <v>17.8</v>
      </c>
      <c r="K13" s="235">
        <f t="shared" si="2"/>
        <v>3560</v>
      </c>
      <c r="L13" s="175">
        <v>2</v>
      </c>
      <c r="M13" s="163">
        <v>200</v>
      </c>
      <c r="N13" s="163">
        <f t="shared" si="3"/>
        <v>400</v>
      </c>
      <c r="O13" s="163">
        <v>200</v>
      </c>
      <c r="P13" s="164">
        <f t="shared" si="4"/>
        <v>0.5</v>
      </c>
      <c r="Q13" s="217">
        <v>17.8</v>
      </c>
      <c r="R13" s="229">
        <f t="shared" ref="R13:R48" si="5">O13*Q13</f>
        <v>3560</v>
      </c>
    </row>
    <row r="14" spans="1:18" x14ac:dyDescent="0.25">
      <c r="A14" s="162">
        <v>1</v>
      </c>
      <c r="B14" s="162" t="s">
        <v>63</v>
      </c>
      <c r="C14" s="162" t="s">
        <v>377</v>
      </c>
      <c r="D14" s="242" t="s">
        <v>50</v>
      </c>
      <c r="E14" s="175">
        <v>1</v>
      </c>
      <c r="F14" s="163">
        <v>200</v>
      </c>
      <c r="G14" s="163">
        <f t="shared" si="0"/>
        <v>200</v>
      </c>
      <c r="H14" s="163">
        <v>90</v>
      </c>
      <c r="I14" s="164">
        <f t="shared" si="1"/>
        <v>0.45</v>
      </c>
      <c r="J14" s="165">
        <v>13.1</v>
      </c>
      <c r="K14" s="235">
        <f t="shared" si="2"/>
        <v>1179</v>
      </c>
      <c r="L14" s="175">
        <v>1</v>
      </c>
      <c r="M14" s="163">
        <v>200</v>
      </c>
      <c r="N14" s="163">
        <f t="shared" si="3"/>
        <v>200</v>
      </c>
      <c r="O14" s="163">
        <v>100</v>
      </c>
      <c r="P14" s="164">
        <f t="shared" si="4"/>
        <v>0.5</v>
      </c>
      <c r="Q14" s="217">
        <v>13.1</v>
      </c>
      <c r="R14" s="229">
        <f t="shared" si="5"/>
        <v>1310</v>
      </c>
    </row>
    <row r="15" spans="1:18" x14ac:dyDescent="0.25">
      <c r="A15" s="54"/>
      <c r="B15" s="55"/>
      <c r="C15" s="55"/>
      <c r="D15" s="220"/>
      <c r="E15" s="222"/>
      <c r="F15" s="56"/>
      <c r="G15" s="57">
        <f t="shared" si="0"/>
        <v>0</v>
      </c>
      <c r="H15" s="56"/>
      <c r="I15" s="166" t="str">
        <f t="shared" ref="I15:I48" si="6">IFERROR(H15/G15,"")</f>
        <v/>
      </c>
      <c r="J15" s="378"/>
      <c r="K15" s="236">
        <f t="shared" si="2"/>
        <v>0</v>
      </c>
      <c r="L15" s="222"/>
      <c r="M15" s="222"/>
      <c r="N15" s="167">
        <f t="shared" ref="N15:N48" si="7">IFERROR(L15*M15,"")</f>
        <v>0</v>
      </c>
      <c r="O15" s="58"/>
      <c r="P15" s="167" t="str">
        <f t="shared" ref="P15:P48" si="8">IFERROR(O15/N15,"")</f>
        <v/>
      </c>
      <c r="Q15" s="363"/>
      <c r="R15" s="255">
        <f t="shared" si="5"/>
        <v>0</v>
      </c>
    </row>
    <row r="16" spans="1:18" x14ac:dyDescent="0.25">
      <c r="A16" s="54"/>
      <c r="B16" s="55"/>
      <c r="C16" s="55"/>
      <c r="D16" s="220"/>
      <c r="E16" s="222"/>
      <c r="F16" s="56"/>
      <c r="G16" s="57">
        <f t="shared" si="0"/>
        <v>0</v>
      </c>
      <c r="H16" s="56"/>
      <c r="I16" s="166" t="str">
        <f t="shared" si="6"/>
        <v/>
      </c>
      <c r="J16" s="378"/>
      <c r="K16" s="236">
        <f t="shared" si="2"/>
        <v>0</v>
      </c>
      <c r="L16" s="222"/>
      <c r="M16" s="222"/>
      <c r="N16" s="167">
        <f t="shared" si="7"/>
        <v>0</v>
      </c>
      <c r="O16" s="58"/>
      <c r="P16" s="167" t="str">
        <f t="shared" si="8"/>
        <v/>
      </c>
      <c r="Q16" s="363"/>
      <c r="R16" s="255">
        <f t="shared" si="5"/>
        <v>0</v>
      </c>
    </row>
    <row r="17" spans="1:19" x14ac:dyDescent="0.25">
      <c r="A17" s="54"/>
      <c r="B17" s="55"/>
      <c r="C17" s="55"/>
      <c r="D17" s="220"/>
      <c r="E17" s="222"/>
      <c r="F17" s="56"/>
      <c r="G17" s="57">
        <f t="shared" si="0"/>
        <v>0</v>
      </c>
      <c r="H17" s="56"/>
      <c r="I17" s="166" t="str">
        <f t="shared" si="6"/>
        <v/>
      </c>
      <c r="J17" s="378"/>
      <c r="K17" s="236">
        <f t="shared" si="2"/>
        <v>0</v>
      </c>
      <c r="L17" s="222"/>
      <c r="M17" s="222"/>
      <c r="N17" s="167">
        <f t="shared" si="7"/>
        <v>0</v>
      </c>
      <c r="O17" s="58"/>
      <c r="P17" s="167" t="str">
        <f t="shared" si="8"/>
        <v/>
      </c>
      <c r="Q17" s="363"/>
      <c r="R17" s="255">
        <f t="shared" si="5"/>
        <v>0</v>
      </c>
    </row>
    <row r="18" spans="1:19" x14ac:dyDescent="0.25">
      <c r="A18" s="54"/>
      <c r="B18" s="55"/>
      <c r="C18" s="55"/>
      <c r="D18" s="220"/>
      <c r="E18" s="222"/>
      <c r="F18" s="56"/>
      <c r="G18" s="57">
        <f t="shared" si="0"/>
        <v>0</v>
      </c>
      <c r="H18" s="56"/>
      <c r="I18" s="166" t="str">
        <f t="shared" si="6"/>
        <v/>
      </c>
      <c r="J18" s="378"/>
      <c r="K18" s="236">
        <f t="shared" si="2"/>
        <v>0</v>
      </c>
      <c r="L18" s="222"/>
      <c r="M18" s="222"/>
      <c r="N18" s="167">
        <f t="shared" si="7"/>
        <v>0</v>
      </c>
      <c r="O18" s="58"/>
      <c r="P18" s="167" t="str">
        <f t="shared" si="8"/>
        <v/>
      </c>
      <c r="Q18" s="363"/>
      <c r="R18" s="255">
        <f t="shared" si="5"/>
        <v>0</v>
      </c>
    </row>
    <row r="19" spans="1:19" x14ac:dyDescent="0.25">
      <c r="A19" s="54"/>
      <c r="B19" s="55"/>
      <c r="C19" s="55"/>
      <c r="D19" s="220"/>
      <c r="E19" s="222"/>
      <c r="F19" s="56"/>
      <c r="G19" s="57">
        <f t="shared" si="0"/>
        <v>0</v>
      </c>
      <c r="H19" s="58"/>
      <c r="I19" s="166" t="str">
        <f t="shared" si="6"/>
        <v/>
      </c>
      <c r="J19" s="378"/>
      <c r="K19" s="236">
        <f t="shared" si="2"/>
        <v>0</v>
      </c>
      <c r="L19" s="222"/>
      <c r="M19" s="222"/>
      <c r="N19" s="167">
        <f t="shared" si="7"/>
        <v>0</v>
      </c>
      <c r="O19" s="58"/>
      <c r="P19" s="167" t="str">
        <f t="shared" si="8"/>
        <v/>
      </c>
      <c r="Q19" s="363"/>
      <c r="R19" s="255">
        <f t="shared" si="5"/>
        <v>0</v>
      </c>
      <c r="S19" s="46"/>
    </row>
    <row r="20" spans="1:19" x14ac:dyDescent="0.25">
      <c r="A20" s="54"/>
      <c r="B20" s="55"/>
      <c r="C20" s="55"/>
      <c r="D20" s="220"/>
      <c r="E20" s="222"/>
      <c r="F20" s="56"/>
      <c r="G20" s="57">
        <f t="shared" si="0"/>
        <v>0</v>
      </c>
      <c r="H20" s="58"/>
      <c r="I20" s="166" t="str">
        <f t="shared" si="6"/>
        <v/>
      </c>
      <c r="J20" s="378"/>
      <c r="K20" s="236">
        <f t="shared" si="2"/>
        <v>0</v>
      </c>
      <c r="L20" s="222"/>
      <c r="M20" s="222"/>
      <c r="N20" s="167">
        <f t="shared" si="7"/>
        <v>0</v>
      </c>
      <c r="O20" s="58"/>
      <c r="P20" s="167" t="str">
        <f t="shared" si="8"/>
        <v/>
      </c>
      <c r="Q20" s="363"/>
      <c r="R20" s="255">
        <f t="shared" si="5"/>
        <v>0</v>
      </c>
      <c r="S20" s="46"/>
    </row>
    <row r="21" spans="1:19" x14ac:dyDescent="0.25">
      <c r="A21" s="54"/>
      <c r="B21" s="55"/>
      <c r="C21" s="55"/>
      <c r="D21" s="220"/>
      <c r="E21" s="222"/>
      <c r="F21" s="56"/>
      <c r="G21" s="57">
        <f t="shared" si="0"/>
        <v>0</v>
      </c>
      <c r="H21" s="58"/>
      <c r="I21" s="166" t="str">
        <f t="shared" si="6"/>
        <v/>
      </c>
      <c r="J21" s="378"/>
      <c r="K21" s="236">
        <f t="shared" si="2"/>
        <v>0</v>
      </c>
      <c r="L21" s="222"/>
      <c r="M21" s="222"/>
      <c r="N21" s="167">
        <f t="shared" si="7"/>
        <v>0</v>
      </c>
      <c r="O21" s="58"/>
      <c r="P21" s="167" t="str">
        <f t="shared" si="8"/>
        <v/>
      </c>
      <c r="Q21" s="363"/>
      <c r="R21" s="255">
        <f t="shared" si="5"/>
        <v>0</v>
      </c>
      <c r="S21" s="46"/>
    </row>
    <row r="22" spans="1:19" x14ac:dyDescent="0.25">
      <c r="A22" s="54"/>
      <c r="B22" s="55"/>
      <c r="C22" s="55"/>
      <c r="D22" s="220"/>
      <c r="E22" s="222"/>
      <c r="F22" s="56"/>
      <c r="G22" s="57">
        <f t="shared" si="0"/>
        <v>0</v>
      </c>
      <c r="H22" s="58"/>
      <c r="I22" s="166" t="str">
        <f t="shared" si="6"/>
        <v/>
      </c>
      <c r="J22" s="378"/>
      <c r="K22" s="236">
        <f t="shared" si="2"/>
        <v>0</v>
      </c>
      <c r="L22" s="222"/>
      <c r="M22" s="222"/>
      <c r="N22" s="167">
        <f t="shared" si="7"/>
        <v>0</v>
      </c>
      <c r="O22" s="58"/>
      <c r="P22" s="167" t="str">
        <f t="shared" si="8"/>
        <v/>
      </c>
      <c r="Q22" s="363"/>
      <c r="R22" s="255">
        <f t="shared" si="5"/>
        <v>0</v>
      </c>
      <c r="S22" s="46"/>
    </row>
    <row r="23" spans="1:19" x14ac:dyDescent="0.25">
      <c r="A23" s="54"/>
      <c r="B23" s="55"/>
      <c r="C23" s="55"/>
      <c r="D23" s="220"/>
      <c r="E23" s="222"/>
      <c r="F23" s="56"/>
      <c r="G23" s="57">
        <f t="shared" si="0"/>
        <v>0</v>
      </c>
      <c r="H23" s="58"/>
      <c r="I23" s="166" t="str">
        <f t="shared" si="6"/>
        <v/>
      </c>
      <c r="J23" s="378"/>
      <c r="K23" s="236">
        <f t="shared" si="2"/>
        <v>0</v>
      </c>
      <c r="L23" s="222"/>
      <c r="M23" s="222"/>
      <c r="N23" s="167">
        <f t="shared" si="7"/>
        <v>0</v>
      </c>
      <c r="O23" s="58"/>
      <c r="P23" s="167" t="str">
        <f t="shared" si="8"/>
        <v/>
      </c>
      <c r="Q23" s="363"/>
      <c r="R23" s="255">
        <f t="shared" si="5"/>
        <v>0</v>
      </c>
      <c r="S23" s="46"/>
    </row>
    <row r="24" spans="1:19" x14ac:dyDescent="0.25">
      <c r="A24" s="54"/>
      <c r="B24" s="55"/>
      <c r="C24" s="55"/>
      <c r="D24" s="220"/>
      <c r="E24" s="222"/>
      <c r="F24" s="56"/>
      <c r="G24" s="57">
        <f t="shared" si="0"/>
        <v>0</v>
      </c>
      <c r="H24" s="58"/>
      <c r="I24" s="166" t="str">
        <f t="shared" si="6"/>
        <v/>
      </c>
      <c r="J24" s="378"/>
      <c r="K24" s="236">
        <f t="shared" si="2"/>
        <v>0</v>
      </c>
      <c r="L24" s="222"/>
      <c r="M24" s="222"/>
      <c r="N24" s="167">
        <f t="shared" si="7"/>
        <v>0</v>
      </c>
      <c r="O24" s="58"/>
      <c r="P24" s="167" t="str">
        <f t="shared" si="8"/>
        <v/>
      </c>
      <c r="Q24" s="363"/>
      <c r="R24" s="255">
        <f t="shared" si="5"/>
        <v>0</v>
      </c>
      <c r="S24" s="46"/>
    </row>
    <row r="25" spans="1:19" x14ac:dyDescent="0.25">
      <c r="A25" s="54"/>
      <c r="B25" s="55"/>
      <c r="C25" s="55"/>
      <c r="D25" s="220"/>
      <c r="E25" s="222"/>
      <c r="F25" s="56"/>
      <c r="G25" s="57">
        <f t="shared" si="0"/>
        <v>0</v>
      </c>
      <c r="H25" s="58"/>
      <c r="I25" s="166" t="str">
        <f t="shared" si="6"/>
        <v/>
      </c>
      <c r="J25" s="378"/>
      <c r="K25" s="236">
        <f t="shared" si="2"/>
        <v>0</v>
      </c>
      <c r="L25" s="222"/>
      <c r="M25" s="56"/>
      <c r="N25" s="167">
        <f t="shared" si="7"/>
        <v>0</v>
      </c>
      <c r="O25" s="58"/>
      <c r="P25" s="167" t="str">
        <f t="shared" si="8"/>
        <v/>
      </c>
      <c r="Q25" s="363"/>
      <c r="R25" s="255">
        <f t="shared" si="5"/>
        <v>0</v>
      </c>
      <c r="S25" s="46"/>
    </row>
    <row r="26" spans="1:19" x14ac:dyDescent="0.25">
      <c r="A26" s="54"/>
      <c r="B26" s="55"/>
      <c r="C26" s="55"/>
      <c r="D26" s="220"/>
      <c r="E26" s="222"/>
      <c r="F26" s="56"/>
      <c r="G26" s="57">
        <f t="shared" si="0"/>
        <v>0</v>
      </c>
      <c r="H26" s="58"/>
      <c r="I26" s="166" t="str">
        <f t="shared" si="6"/>
        <v/>
      </c>
      <c r="J26" s="378"/>
      <c r="K26" s="236">
        <f t="shared" si="2"/>
        <v>0</v>
      </c>
      <c r="L26" s="222"/>
      <c r="M26" s="56"/>
      <c r="N26" s="167">
        <f t="shared" si="7"/>
        <v>0</v>
      </c>
      <c r="O26" s="58"/>
      <c r="P26" s="167" t="str">
        <f t="shared" si="8"/>
        <v/>
      </c>
      <c r="Q26" s="363"/>
      <c r="R26" s="255">
        <f t="shared" si="5"/>
        <v>0</v>
      </c>
      <c r="S26" s="46"/>
    </row>
    <row r="27" spans="1:19" x14ac:dyDescent="0.25">
      <c r="A27" s="54"/>
      <c r="B27" s="55"/>
      <c r="C27" s="55"/>
      <c r="D27" s="220"/>
      <c r="E27" s="222"/>
      <c r="F27" s="56"/>
      <c r="G27" s="57">
        <f t="shared" si="0"/>
        <v>0</v>
      </c>
      <c r="H27" s="56"/>
      <c r="I27" s="166" t="str">
        <f t="shared" si="6"/>
        <v/>
      </c>
      <c r="J27" s="378"/>
      <c r="K27" s="236">
        <f t="shared" si="2"/>
        <v>0</v>
      </c>
      <c r="L27" s="222"/>
      <c r="M27" s="56"/>
      <c r="N27" s="167">
        <f t="shared" si="7"/>
        <v>0</v>
      </c>
      <c r="O27" s="56"/>
      <c r="P27" s="167" t="str">
        <f t="shared" si="8"/>
        <v/>
      </c>
      <c r="Q27" s="363"/>
      <c r="R27" s="255">
        <f t="shared" si="5"/>
        <v>0</v>
      </c>
      <c r="S27" s="46"/>
    </row>
    <row r="28" spans="1:19" x14ac:dyDescent="0.25">
      <c r="A28" s="54"/>
      <c r="B28" s="55"/>
      <c r="C28" s="55"/>
      <c r="D28" s="220"/>
      <c r="E28" s="222"/>
      <c r="F28" s="56"/>
      <c r="G28" s="57">
        <f t="shared" si="0"/>
        <v>0</v>
      </c>
      <c r="H28" s="56"/>
      <c r="I28" s="166" t="str">
        <f t="shared" si="6"/>
        <v/>
      </c>
      <c r="J28" s="378"/>
      <c r="K28" s="236">
        <f t="shared" si="2"/>
        <v>0</v>
      </c>
      <c r="L28" s="222"/>
      <c r="M28" s="56"/>
      <c r="N28" s="167">
        <f t="shared" si="7"/>
        <v>0</v>
      </c>
      <c r="O28" s="56"/>
      <c r="P28" s="167" t="str">
        <f t="shared" si="8"/>
        <v/>
      </c>
      <c r="Q28" s="363"/>
      <c r="R28" s="255">
        <f t="shared" si="5"/>
        <v>0</v>
      </c>
      <c r="S28" s="46"/>
    </row>
    <row r="29" spans="1:19" x14ac:dyDescent="0.25">
      <c r="A29" s="54"/>
      <c r="B29" s="55"/>
      <c r="C29" s="55"/>
      <c r="D29" s="220"/>
      <c r="E29" s="222"/>
      <c r="F29" s="56"/>
      <c r="G29" s="57">
        <f t="shared" si="0"/>
        <v>0</v>
      </c>
      <c r="H29" s="56"/>
      <c r="I29" s="166" t="str">
        <f t="shared" si="6"/>
        <v/>
      </c>
      <c r="J29" s="378"/>
      <c r="K29" s="236">
        <f t="shared" si="2"/>
        <v>0</v>
      </c>
      <c r="L29" s="222"/>
      <c r="M29" s="56"/>
      <c r="N29" s="167">
        <f t="shared" si="7"/>
        <v>0</v>
      </c>
      <c r="O29" s="56"/>
      <c r="P29" s="167" t="str">
        <f t="shared" si="8"/>
        <v/>
      </c>
      <c r="Q29" s="363"/>
      <c r="R29" s="255">
        <f t="shared" si="5"/>
        <v>0</v>
      </c>
      <c r="S29" s="46"/>
    </row>
    <row r="30" spans="1:19" x14ac:dyDescent="0.25">
      <c r="A30" s="54"/>
      <c r="B30" s="55"/>
      <c r="C30" s="55"/>
      <c r="D30" s="220"/>
      <c r="E30" s="222"/>
      <c r="F30" s="56"/>
      <c r="G30" s="57">
        <f t="shared" si="0"/>
        <v>0</v>
      </c>
      <c r="H30" s="56"/>
      <c r="I30" s="166" t="str">
        <f t="shared" si="6"/>
        <v/>
      </c>
      <c r="J30" s="378"/>
      <c r="K30" s="236">
        <f t="shared" si="2"/>
        <v>0</v>
      </c>
      <c r="L30" s="222"/>
      <c r="M30" s="56"/>
      <c r="N30" s="167">
        <f t="shared" si="7"/>
        <v>0</v>
      </c>
      <c r="O30" s="56"/>
      <c r="P30" s="167" t="str">
        <f t="shared" si="8"/>
        <v/>
      </c>
      <c r="Q30" s="363"/>
      <c r="R30" s="255">
        <f t="shared" si="5"/>
        <v>0</v>
      </c>
      <c r="S30" s="46"/>
    </row>
    <row r="31" spans="1:19" x14ac:dyDescent="0.25">
      <c r="A31" s="54"/>
      <c r="B31" s="55"/>
      <c r="C31" s="55"/>
      <c r="D31" s="220"/>
      <c r="E31" s="222"/>
      <c r="F31" s="56"/>
      <c r="G31" s="57">
        <f t="shared" si="0"/>
        <v>0</v>
      </c>
      <c r="H31" s="56"/>
      <c r="I31" s="166" t="str">
        <f t="shared" si="6"/>
        <v/>
      </c>
      <c r="J31" s="378"/>
      <c r="K31" s="236">
        <f t="shared" si="2"/>
        <v>0</v>
      </c>
      <c r="L31" s="222"/>
      <c r="M31" s="56"/>
      <c r="N31" s="167">
        <f t="shared" si="7"/>
        <v>0</v>
      </c>
      <c r="O31" s="56"/>
      <c r="P31" s="167" t="str">
        <f t="shared" si="8"/>
        <v/>
      </c>
      <c r="Q31" s="363"/>
      <c r="R31" s="255">
        <f t="shared" si="5"/>
        <v>0</v>
      </c>
      <c r="S31" s="46"/>
    </row>
    <row r="32" spans="1:19" x14ac:dyDescent="0.25">
      <c r="A32" s="54"/>
      <c r="B32" s="55"/>
      <c r="C32" s="55"/>
      <c r="D32" s="220"/>
      <c r="E32" s="222"/>
      <c r="F32" s="59"/>
      <c r="G32" s="57">
        <f t="shared" si="0"/>
        <v>0</v>
      </c>
      <c r="H32" s="56"/>
      <c r="I32" s="166" t="str">
        <f t="shared" si="6"/>
        <v/>
      </c>
      <c r="J32" s="378"/>
      <c r="K32" s="236">
        <f t="shared" si="2"/>
        <v>0</v>
      </c>
      <c r="L32" s="222"/>
      <c r="M32" s="56"/>
      <c r="N32" s="167">
        <f t="shared" si="7"/>
        <v>0</v>
      </c>
      <c r="O32" s="56"/>
      <c r="P32" s="167" t="str">
        <f t="shared" si="8"/>
        <v/>
      </c>
      <c r="Q32" s="363"/>
      <c r="R32" s="255">
        <f t="shared" si="5"/>
        <v>0</v>
      </c>
      <c r="S32" s="46"/>
    </row>
    <row r="33" spans="1:19" x14ac:dyDescent="0.25">
      <c r="A33" s="54"/>
      <c r="B33" s="55"/>
      <c r="C33" s="55"/>
      <c r="D33" s="220"/>
      <c r="E33" s="222"/>
      <c r="F33" s="59"/>
      <c r="G33" s="57">
        <f t="shared" si="0"/>
        <v>0</v>
      </c>
      <c r="H33" s="56"/>
      <c r="I33" s="166" t="str">
        <f t="shared" si="6"/>
        <v/>
      </c>
      <c r="J33" s="378"/>
      <c r="K33" s="236">
        <f t="shared" si="2"/>
        <v>0</v>
      </c>
      <c r="L33" s="222"/>
      <c r="M33" s="56"/>
      <c r="N33" s="167">
        <f t="shared" si="7"/>
        <v>0</v>
      </c>
      <c r="O33" s="56"/>
      <c r="P33" s="167" t="str">
        <f t="shared" si="8"/>
        <v/>
      </c>
      <c r="Q33" s="363"/>
      <c r="R33" s="255">
        <f t="shared" si="5"/>
        <v>0</v>
      </c>
      <c r="S33" s="46"/>
    </row>
    <row r="34" spans="1:19" x14ac:dyDescent="0.25">
      <c r="A34" s="54"/>
      <c r="B34" s="55"/>
      <c r="C34" s="55"/>
      <c r="D34" s="220"/>
      <c r="E34" s="222"/>
      <c r="F34" s="59"/>
      <c r="G34" s="57">
        <f t="shared" si="0"/>
        <v>0</v>
      </c>
      <c r="H34" s="56"/>
      <c r="I34" s="166" t="str">
        <f t="shared" si="6"/>
        <v/>
      </c>
      <c r="J34" s="378"/>
      <c r="K34" s="236">
        <f t="shared" si="2"/>
        <v>0</v>
      </c>
      <c r="L34" s="222"/>
      <c r="M34" s="56"/>
      <c r="N34" s="167">
        <f t="shared" si="7"/>
        <v>0</v>
      </c>
      <c r="O34" s="56"/>
      <c r="P34" s="167" t="str">
        <f t="shared" si="8"/>
        <v/>
      </c>
      <c r="Q34" s="363"/>
      <c r="R34" s="255">
        <f t="shared" si="5"/>
        <v>0</v>
      </c>
      <c r="S34" s="46"/>
    </row>
    <row r="35" spans="1:19" x14ac:dyDescent="0.25">
      <c r="A35" s="54"/>
      <c r="B35" s="55"/>
      <c r="C35" s="55"/>
      <c r="D35" s="220"/>
      <c r="E35" s="222"/>
      <c r="F35" s="59"/>
      <c r="G35" s="57">
        <f t="shared" si="0"/>
        <v>0</v>
      </c>
      <c r="H35" s="56"/>
      <c r="I35" s="166" t="str">
        <f t="shared" si="6"/>
        <v/>
      </c>
      <c r="J35" s="378"/>
      <c r="K35" s="236">
        <f t="shared" si="2"/>
        <v>0</v>
      </c>
      <c r="L35" s="222"/>
      <c r="M35" s="56"/>
      <c r="N35" s="167">
        <f t="shared" si="7"/>
        <v>0</v>
      </c>
      <c r="O35" s="56"/>
      <c r="P35" s="167" t="str">
        <f t="shared" si="8"/>
        <v/>
      </c>
      <c r="Q35" s="363"/>
      <c r="R35" s="255">
        <f t="shared" si="5"/>
        <v>0</v>
      </c>
      <c r="S35" s="46"/>
    </row>
    <row r="36" spans="1:19" x14ac:dyDescent="0.25">
      <c r="A36" s="54"/>
      <c r="B36" s="55"/>
      <c r="C36" s="55"/>
      <c r="D36" s="220"/>
      <c r="E36" s="222"/>
      <c r="F36" s="60"/>
      <c r="G36" s="57">
        <f t="shared" si="0"/>
        <v>0</v>
      </c>
      <c r="H36" s="56"/>
      <c r="I36" s="166" t="str">
        <f t="shared" si="6"/>
        <v/>
      </c>
      <c r="J36" s="378"/>
      <c r="K36" s="236">
        <f t="shared" si="2"/>
        <v>0</v>
      </c>
      <c r="L36" s="222"/>
      <c r="M36" s="56"/>
      <c r="N36" s="167">
        <f t="shared" si="7"/>
        <v>0</v>
      </c>
      <c r="O36" s="56"/>
      <c r="P36" s="167" t="str">
        <f t="shared" si="8"/>
        <v/>
      </c>
      <c r="Q36" s="363"/>
      <c r="R36" s="255">
        <f t="shared" si="5"/>
        <v>0</v>
      </c>
      <c r="S36" s="46"/>
    </row>
    <row r="37" spans="1:19" x14ac:dyDescent="0.25">
      <c r="A37" s="54"/>
      <c r="B37" s="55"/>
      <c r="C37" s="55"/>
      <c r="D37" s="220"/>
      <c r="E37" s="222"/>
      <c r="F37" s="60"/>
      <c r="G37" s="57">
        <f t="shared" si="0"/>
        <v>0</v>
      </c>
      <c r="H37" s="56"/>
      <c r="I37" s="166" t="str">
        <f t="shared" si="6"/>
        <v/>
      </c>
      <c r="J37" s="378"/>
      <c r="K37" s="236">
        <f t="shared" si="2"/>
        <v>0</v>
      </c>
      <c r="L37" s="222"/>
      <c r="M37" s="56"/>
      <c r="N37" s="167">
        <f t="shared" si="7"/>
        <v>0</v>
      </c>
      <c r="O37" s="56"/>
      <c r="P37" s="167" t="str">
        <f t="shared" si="8"/>
        <v/>
      </c>
      <c r="Q37" s="363"/>
      <c r="R37" s="255">
        <f t="shared" si="5"/>
        <v>0</v>
      </c>
      <c r="S37" s="46"/>
    </row>
    <row r="38" spans="1:19" x14ac:dyDescent="0.25">
      <c r="A38" s="54"/>
      <c r="B38" s="55"/>
      <c r="C38" s="55"/>
      <c r="D38" s="220"/>
      <c r="E38" s="222"/>
      <c r="F38" s="60"/>
      <c r="G38" s="57">
        <f t="shared" si="0"/>
        <v>0</v>
      </c>
      <c r="H38" s="56"/>
      <c r="I38" s="166" t="str">
        <f t="shared" si="6"/>
        <v/>
      </c>
      <c r="J38" s="378"/>
      <c r="K38" s="236">
        <f t="shared" si="2"/>
        <v>0</v>
      </c>
      <c r="L38" s="222"/>
      <c r="M38" s="56"/>
      <c r="N38" s="167">
        <f t="shared" si="7"/>
        <v>0</v>
      </c>
      <c r="O38" s="56"/>
      <c r="P38" s="167" t="str">
        <f t="shared" si="8"/>
        <v/>
      </c>
      <c r="Q38" s="363"/>
      <c r="R38" s="255">
        <f t="shared" si="5"/>
        <v>0</v>
      </c>
      <c r="S38" s="46"/>
    </row>
    <row r="39" spans="1:19" x14ac:dyDescent="0.25">
      <c r="A39" s="54"/>
      <c r="B39" s="55"/>
      <c r="C39" s="55"/>
      <c r="D39" s="220"/>
      <c r="E39" s="222"/>
      <c r="F39" s="60"/>
      <c r="G39" s="57">
        <f t="shared" si="0"/>
        <v>0</v>
      </c>
      <c r="H39" s="56"/>
      <c r="I39" s="166" t="str">
        <f t="shared" si="6"/>
        <v/>
      </c>
      <c r="J39" s="378"/>
      <c r="K39" s="236">
        <f t="shared" si="2"/>
        <v>0</v>
      </c>
      <c r="L39" s="222"/>
      <c r="M39" s="56"/>
      <c r="N39" s="167">
        <f t="shared" si="7"/>
        <v>0</v>
      </c>
      <c r="O39" s="56"/>
      <c r="P39" s="167" t="str">
        <f t="shared" si="8"/>
        <v/>
      </c>
      <c r="Q39" s="363"/>
      <c r="R39" s="255">
        <f t="shared" si="5"/>
        <v>0</v>
      </c>
      <c r="S39" s="46"/>
    </row>
    <row r="40" spans="1:19" x14ac:dyDescent="0.25">
      <c r="A40" s="54"/>
      <c r="B40" s="55"/>
      <c r="C40" s="55"/>
      <c r="D40" s="220"/>
      <c r="E40" s="222"/>
      <c r="F40" s="60"/>
      <c r="G40" s="57">
        <f t="shared" si="0"/>
        <v>0</v>
      </c>
      <c r="H40" s="56"/>
      <c r="I40" s="166" t="str">
        <f t="shared" si="6"/>
        <v/>
      </c>
      <c r="J40" s="378"/>
      <c r="K40" s="236">
        <f t="shared" si="2"/>
        <v>0</v>
      </c>
      <c r="L40" s="222"/>
      <c r="M40" s="56"/>
      <c r="N40" s="167">
        <f t="shared" si="7"/>
        <v>0</v>
      </c>
      <c r="O40" s="56"/>
      <c r="P40" s="167" t="str">
        <f t="shared" si="8"/>
        <v/>
      </c>
      <c r="Q40" s="363"/>
      <c r="R40" s="255">
        <f t="shared" si="5"/>
        <v>0</v>
      </c>
      <c r="S40" s="46"/>
    </row>
    <row r="41" spans="1:19" x14ac:dyDescent="0.25">
      <c r="A41" s="54"/>
      <c r="B41" s="55"/>
      <c r="C41" s="55"/>
      <c r="D41" s="220"/>
      <c r="E41" s="222"/>
      <c r="F41" s="60"/>
      <c r="G41" s="57">
        <f t="shared" si="0"/>
        <v>0</v>
      </c>
      <c r="H41" s="56"/>
      <c r="I41" s="166" t="str">
        <f t="shared" si="6"/>
        <v/>
      </c>
      <c r="J41" s="378"/>
      <c r="K41" s="236">
        <f t="shared" si="2"/>
        <v>0</v>
      </c>
      <c r="L41" s="222"/>
      <c r="M41" s="56"/>
      <c r="N41" s="167">
        <f t="shared" si="7"/>
        <v>0</v>
      </c>
      <c r="O41" s="56"/>
      <c r="P41" s="167" t="str">
        <f t="shared" si="8"/>
        <v/>
      </c>
      <c r="Q41" s="363"/>
      <c r="R41" s="255">
        <f t="shared" si="5"/>
        <v>0</v>
      </c>
      <c r="S41" s="46"/>
    </row>
    <row r="42" spans="1:19" x14ac:dyDescent="0.25">
      <c r="A42" s="54"/>
      <c r="B42" s="55"/>
      <c r="C42" s="55"/>
      <c r="D42" s="220"/>
      <c r="E42" s="222"/>
      <c r="F42" s="60"/>
      <c r="G42" s="57">
        <f t="shared" si="0"/>
        <v>0</v>
      </c>
      <c r="H42" s="56"/>
      <c r="I42" s="166" t="str">
        <f t="shared" si="6"/>
        <v/>
      </c>
      <c r="J42" s="378"/>
      <c r="K42" s="236">
        <f t="shared" si="2"/>
        <v>0</v>
      </c>
      <c r="L42" s="222"/>
      <c r="M42" s="56"/>
      <c r="N42" s="167">
        <f t="shared" si="7"/>
        <v>0</v>
      </c>
      <c r="O42" s="56"/>
      <c r="P42" s="167" t="str">
        <f t="shared" si="8"/>
        <v/>
      </c>
      <c r="Q42" s="363"/>
      <c r="R42" s="255">
        <f t="shared" si="5"/>
        <v>0</v>
      </c>
      <c r="S42" s="46"/>
    </row>
    <row r="43" spans="1:19" x14ac:dyDescent="0.25">
      <c r="A43" s="54"/>
      <c r="B43" s="55"/>
      <c r="C43" s="55"/>
      <c r="D43" s="220"/>
      <c r="E43" s="222"/>
      <c r="F43" s="60"/>
      <c r="G43" s="57">
        <f t="shared" si="0"/>
        <v>0</v>
      </c>
      <c r="H43" s="56"/>
      <c r="I43" s="166" t="str">
        <f t="shared" si="6"/>
        <v/>
      </c>
      <c r="J43" s="378"/>
      <c r="K43" s="236">
        <f t="shared" si="2"/>
        <v>0</v>
      </c>
      <c r="L43" s="222"/>
      <c r="M43" s="56"/>
      <c r="N43" s="167">
        <f t="shared" si="7"/>
        <v>0</v>
      </c>
      <c r="O43" s="56"/>
      <c r="P43" s="167" t="str">
        <f t="shared" si="8"/>
        <v/>
      </c>
      <c r="Q43" s="363"/>
      <c r="R43" s="255">
        <f t="shared" si="5"/>
        <v>0</v>
      </c>
      <c r="S43" s="46"/>
    </row>
    <row r="44" spans="1:19" x14ac:dyDescent="0.25">
      <c r="A44" s="54"/>
      <c r="B44" s="55"/>
      <c r="C44" s="55"/>
      <c r="D44" s="220"/>
      <c r="E44" s="222"/>
      <c r="F44" s="60"/>
      <c r="G44" s="57">
        <f t="shared" si="0"/>
        <v>0</v>
      </c>
      <c r="H44" s="56"/>
      <c r="I44" s="166" t="str">
        <f t="shared" si="6"/>
        <v/>
      </c>
      <c r="J44" s="378"/>
      <c r="K44" s="236">
        <f t="shared" si="2"/>
        <v>0</v>
      </c>
      <c r="L44" s="222"/>
      <c r="M44" s="56"/>
      <c r="N44" s="167">
        <f t="shared" si="7"/>
        <v>0</v>
      </c>
      <c r="O44" s="56"/>
      <c r="P44" s="167" t="str">
        <f t="shared" si="8"/>
        <v/>
      </c>
      <c r="Q44" s="363"/>
      <c r="R44" s="255">
        <f t="shared" si="5"/>
        <v>0</v>
      </c>
      <c r="S44" s="46"/>
    </row>
    <row r="45" spans="1:19" x14ac:dyDescent="0.25">
      <c r="A45" s="59"/>
      <c r="B45" s="55"/>
      <c r="C45" s="55"/>
      <c r="D45" s="220"/>
      <c r="E45" s="222"/>
      <c r="F45" s="61"/>
      <c r="G45" s="57">
        <f t="shared" si="0"/>
        <v>0</v>
      </c>
      <c r="H45" s="61"/>
      <c r="I45" s="166" t="str">
        <f t="shared" si="6"/>
        <v/>
      </c>
      <c r="J45" s="378"/>
      <c r="K45" s="236">
        <f t="shared" si="2"/>
        <v>0</v>
      </c>
      <c r="L45" s="222"/>
      <c r="M45" s="56"/>
      <c r="N45" s="167">
        <f t="shared" si="7"/>
        <v>0</v>
      </c>
      <c r="O45" s="61"/>
      <c r="P45" s="167" t="str">
        <f t="shared" si="8"/>
        <v/>
      </c>
      <c r="Q45" s="363"/>
      <c r="R45" s="255">
        <f t="shared" si="5"/>
        <v>0</v>
      </c>
      <c r="S45" s="46"/>
    </row>
    <row r="46" spans="1:19" x14ac:dyDescent="0.25">
      <c r="A46" s="59"/>
      <c r="B46" s="55"/>
      <c r="C46" s="55"/>
      <c r="D46" s="220"/>
      <c r="E46" s="222"/>
      <c r="F46" s="61"/>
      <c r="G46" s="57">
        <f t="shared" si="0"/>
        <v>0</v>
      </c>
      <c r="H46" s="61"/>
      <c r="I46" s="166" t="str">
        <f t="shared" si="6"/>
        <v/>
      </c>
      <c r="J46" s="378"/>
      <c r="K46" s="236">
        <f t="shared" si="2"/>
        <v>0</v>
      </c>
      <c r="L46" s="222"/>
      <c r="M46" s="56"/>
      <c r="N46" s="167">
        <f t="shared" si="7"/>
        <v>0</v>
      </c>
      <c r="O46" s="61"/>
      <c r="P46" s="167" t="str">
        <f t="shared" si="8"/>
        <v/>
      </c>
      <c r="Q46" s="363"/>
      <c r="R46" s="255">
        <f t="shared" si="5"/>
        <v>0</v>
      </c>
      <c r="S46" s="46"/>
    </row>
    <row r="47" spans="1:19" x14ac:dyDescent="0.25">
      <c r="A47" s="59"/>
      <c r="B47" s="55"/>
      <c r="C47" s="55"/>
      <c r="D47" s="220"/>
      <c r="E47" s="222"/>
      <c r="F47" s="61"/>
      <c r="G47" s="57">
        <f t="shared" si="0"/>
        <v>0</v>
      </c>
      <c r="H47" s="61"/>
      <c r="I47" s="166" t="str">
        <f t="shared" si="6"/>
        <v/>
      </c>
      <c r="J47" s="378"/>
      <c r="K47" s="236">
        <f t="shared" si="2"/>
        <v>0</v>
      </c>
      <c r="L47" s="222"/>
      <c r="M47" s="56"/>
      <c r="N47" s="167">
        <f t="shared" si="7"/>
        <v>0</v>
      </c>
      <c r="O47" s="61"/>
      <c r="P47" s="167" t="str">
        <f t="shared" si="8"/>
        <v/>
      </c>
      <c r="Q47" s="363"/>
      <c r="R47" s="255">
        <f t="shared" si="5"/>
        <v>0</v>
      </c>
      <c r="S47" s="46"/>
    </row>
    <row r="48" spans="1:19" ht="15.75" thickBot="1" x14ac:dyDescent="0.3">
      <c r="A48" s="131"/>
      <c r="B48" s="132"/>
      <c r="C48" s="132"/>
      <c r="D48" s="220"/>
      <c r="E48" s="223"/>
      <c r="F48" s="224"/>
      <c r="G48" s="225">
        <f t="shared" si="0"/>
        <v>0</v>
      </c>
      <c r="H48" s="224"/>
      <c r="I48" s="226" t="str">
        <f t="shared" si="6"/>
        <v/>
      </c>
      <c r="J48" s="379"/>
      <c r="K48" s="237">
        <f t="shared" si="2"/>
        <v>0</v>
      </c>
      <c r="L48" s="232"/>
      <c r="M48" s="133"/>
      <c r="N48" s="233">
        <f t="shared" si="7"/>
        <v>0</v>
      </c>
      <c r="O48" s="62"/>
      <c r="P48" s="233" t="str">
        <f t="shared" si="8"/>
        <v/>
      </c>
      <c r="Q48" s="364"/>
      <c r="R48" s="256">
        <f t="shared" si="5"/>
        <v>0</v>
      </c>
      <c r="S48" s="46"/>
    </row>
    <row r="49" spans="1:19" ht="15.75" thickBot="1" x14ac:dyDescent="0.3">
      <c r="A49" s="458" t="s">
        <v>64</v>
      </c>
      <c r="B49" s="450"/>
      <c r="C49" s="451"/>
      <c r="D49" s="449" t="s">
        <v>48</v>
      </c>
      <c r="E49" s="450"/>
      <c r="F49" s="451"/>
      <c r="G49" s="154">
        <f>SUMIF(D15:D48,"Nouvelle haie à plat",G15:G48)</f>
        <v>0</v>
      </c>
      <c r="H49" s="263">
        <f>SUMIF(D15:D48,"Nouvelle haie à plat",H15:H48)</f>
        <v>0</v>
      </c>
      <c r="I49" s="238"/>
      <c r="J49" s="239"/>
      <c r="K49" s="230">
        <f>SUMIF(D15:D48,"Nouvelle haie à plat",K15:K48)</f>
        <v>0</v>
      </c>
      <c r="L49" s="433" t="s">
        <v>48</v>
      </c>
      <c r="M49" s="434"/>
      <c r="N49" s="257">
        <f>SUMIF(D15:D48,"Nouvelle haie à plat",N15:N48)</f>
        <v>0</v>
      </c>
      <c r="O49" s="257">
        <f>SUMIF(D15:D48,"Nouvelle haie à plat",O15:O48)</f>
        <v>0</v>
      </c>
      <c r="P49" s="243"/>
      <c r="Q49" s="243"/>
      <c r="R49" s="258">
        <f>SUMIF(D15:D48,I6,R15:R48)</f>
        <v>0</v>
      </c>
    </row>
    <row r="50" spans="1:19" ht="15.75" thickBot="1" x14ac:dyDescent="0.3">
      <c r="A50" s="459" t="s">
        <v>64</v>
      </c>
      <c r="B50" s="453"/>
      <c r="C50" s="454"/>
      <c r="D50" s="452" t="s">
        <v>50</v>
      </c>
      <c r="E50" s="453"/>
      <c r="F50" s="454"/>
      <c r="G50" s="155">
        <f>SUMIF(D15:D48,"Regarnissage haie",G15:G48)</f>
        <v>0</v>
      </c>
      <c r="H50" s="264">
        <f>SUMIF(D15:D48,"Regarnissage haie",H15:H48)</f>
        <v>0</v>
      </c>
      <c r="I50" s="240"/>
      <c r="J50" s="241"/>
      <c r="K50" s="231">
        <f>SUMIF(D15:D30,"Regarnissage haie",K15:K30)</f>
        <v>0</v>
      </c>
      <c r="L50" s="435" t="s">
        <v>50</v>
      </c>
      <c r="M50" s="436"/>
      <c r="N50" s="257">
        <f>SUMIF(D15:D48,"Regarnissage haie",N15:N48)</f>
        <v>0</v>
      </c>
      <c r="O50" s="257">
        <f>SUMIF(D15:D48,"Nouvelle haie à plat",O15:O48)</f>
        <v>0</v>
      </c>
      <c r="P50" s="244"/>
      <c r="Q50" s="244"/>
      <c r="R50" s="259">
        <f>SUMIF(D15:D48,I7,R15:R48)</f>
        <v>0</v>
      </c>
    </row>
    <row r="51" spans="1:19" ht="15.75" thickBot="1" x14ac:dyDescent="0.3">
      <c r="A51" s="460" t="s">
        <v>64</v>
      </c>
      <c r="B51" s="456"/>
      <c r="C51" s="457"/>
      <c r="D51" s="455" t="s">
        <v>51</v>
      </c>
      <c r="E51" s="456"/>
      <c r="F51" s="457"/>
      <c r="G51" s="155">
        <f>SUMIF(D15:D31,"Nouvelle haie sur talus",G15:G31)</f>
        <v>0</v>
      </c>
      <c r="H51" s="264">
        <f>SUMIF(D15:D48,"Nouvelle haie sur talus",H15:H48)</f>
        <v>0</v>
      </c>
      <c r="I51" s="240"/>
      <c r="J51" s="241"/>
      <c r="K51" s="231">
        <f>SUMIF(D15:D31,"Nouvelle haie sur talus",K15:K31)</f>
        <v>0</v>
      </c>
      <c r="L51" s="435" t="s">
        <v>51</v>
      </c>
      <c r="M51" s="436"/>
      <c r="N51" s="257">
        <f>SUMIF(D15:D48,"Nouvelle haie sur talus",N15:N48)</f>
        <v>0</v>
      </c>
      <c r="O51" s="257">
        <f>SUMIF(D15:D48,"Nouvelle haie à plat",O15:O48)</f>
        <v>0</v>
      </c>
      <c r="P51" s="244"/>
      <c r="Q51" s="244"/>
      <c r="R51" s="259">
        <f>SUMIF(D15:D48,I8,R15:R48)</f>
        <v>0</v>
      </c>
    </row>
    <row r="52" spans="1:19" s="254" customFormat="1" ht="19.5" thickBot="1" x14ac:dyDescent="0.35">
      <c r="A52" s="461"/>
      <c r="B52" s="462"/>
      <c r="C52" s="462"/>
      <c r="D52" s="462"/>
      <c r="E52" s="463"/>
      <c r="F52" s="245" t="s">
        <v>65</v>
      </c>
      <c r="G52" s="246">
        <f>SUM(G49:G51)</f>
        <v>0</v>
      </c>
      <c r="H52" s="246">
        <f>SUM(H49:H51)</f>
        <v>0</v>
      </c>
      <c r="I52" s="247"/>
      <c r="J52" s="248"/>
      <c r="K52" s="249">
        <f>SUM(K49:K51)</f>
        <v>0</v>
      </c>
      <c r="L52" s="250" t="s">
        <v>65</v>
      </c>
      <c r="M52" s="251"/>
      <c r="N52" s="260">
        <f>SUM(N49:N51)</f>
        <v>0</v>
      </c>
      <c r="O52" s="261">
        <f>SUM(O49:O51)</f>
        <v>0</v>
      </c>
      <c r="P52" s="252"/>
      <c r="Q52" s="252"/>
      <c r="R52" s="262">
        <f>SUM(R15:R48)</f>
        <v>0</v>
      </c>
      <c r="S52" s="253"/>
    </row>
    <row r="53" spans="1:19" x14ac:dyDescent="0.25">
      <c r="H53" s="63"/>
      <c r="I53" s="47"/>
    </row>
    <row r="54" spans="1:19" x14ac:dyDescent="0.25">
      <c r="A54" s="105" t="s">
        <v>66</v>
      </c>
      <c r="B54" s="46"/>
      <c r="C54" s="63"/>
      <c r="D54" s="63"/>
      <c r="E54" s="63"/>
      <c r="F54" s="63"/>
      <c r="G54" s="63"/>
      <c r="H54" s="63"/>
    </row>
    <row r="55" spans="1:19" x14ac:dyDescent="0.25">
      <c r="A55" s="63"/>
      <c r="B55" s="105"/>
      <c r="C55" s="63"/>
      <c r="D55" s="63"/>
      <c r="E55" s="63"/>
      <c r="F55" s="63"/>
      <c r="G55" s="63"/>
      <c r="H55" s="63"/>
    </row>
    <row r="56" spans="1:19" x14ac:dyDescent="0.25">
      <c r="A56" s="153" t="s">
        <v>4</v>
      </c>
      <c r="C56" s="63"/>
      <c r="D56" s="63"/>
      <c r="E56" s="63"/>
      <c r="F56" s="63"/>
      <c r="G56" s="63"/>
      <c r="H56" s="63"/>
    </row>
    <row r="57" spans="1:19" x14ac:dyDescent="0.25">
      <c r="A57" s="405" t="s">
        <v>67</v>
      </c>
      <c r="B57" s="405"/>
      <c r="C57" s="405"/>
      <c r="D57" s="405"/>
      <c r="E57" s="405"/>
      <c r="F57" s="405"/>
      <c r="G57" s="405"/>
      <c r="H57" s="405"/>
      <c r="I57" s="405"/>
    </row>
    <row r="58" spans="1:19" x14ac:dyDescent="0.25">
      <c r="A58" s="405"/>
      <c r="B58" s="405"/>
      <c r="C58" s="405"/>
      <c r="D58" s="405"/>
      <c r="E58" s="405"/>
      <c r="F58" s="405"/>
      <c r="G58" s="405"/>
      <c r="H58" s="405"/>
      <c r="I58" s="405"/>
    </row>
    <row r="59" spans="1:19" x14ac:dyDescent="0.25">
      <c r="A59" s="405"/>
      <c r="B59" s="405"/>
      <c r="C59" s="405"/>
      <c r="D59" s="405"/>
      <c r="E59" s="405"/>
      <c r="F59" s="405"/>
      <c r="G59" s="405"/>
      <c r="H59" s="405"/>
      <c r="I59" s="405"/>
    </row>
    <row r="60" spans="1:19" x14ac:dyDescent="0.25">
      <c r="A60" s="405"/>
      <c r="B60" s="405"/>
      <c r="C60" s="405"/>
      <c r="D60" s="405"/>
      <c r="E60" s="405"/>
      <c r="F60" s="405"/>
      <c r="G60" s="405"/>
      <c r="H60" s="405"/>
      <c r="I60" s="405"/>
    </row>
    <row r="61" spans="1:19" x14ac:dyDescent="0.25">
      <c r="A61" s="156"/>
      <c r="B61" s="156"/>
      <c r="C61" s="156"/>
      <c r="D61" s="156"/>
      <c r="E61" s="156"/>
      <c r="F61" s="156"/>
      <c r="G61" s="156"/>
      <c r="H61" s="63"/>
      <c r="I61" s="47"/>
    </row>
    <row r="62" spans="1:19" x14ac:dyDescent="0.25">
      <c r="F62" s="408" t="s">
        <v>52</v>
      </c>
      <c r="G62" s="409"/>
      <c r="H62" s="63"/>
      <c r="I62" s="410" t="s">
        <v>53</v>
      </c>
      <c r="J62" s="410"/>
    </row>
    <row r="63" spans="1:19" ht="30" x14ac:dyDescent="0.25">
      <c r="A63" s="441" t="s">
        <v>68</v>
      </c>
      <c r="B63" s="442"/>
      <c r="C63" s="442"/>
      <c r="D63" s="442"/>
      <c r="E63" s="443"/>
      <c r="F63" s="439" t="s">
        <v>69</v>
      </c>
      <c r="G63" s="208" t="s">
        <v>70</v>
      </c>
      <c r="H63" s="63"/>
      <c r="I63" s="437" t="s">
        <v>69</v>
      </c>
      <c r="J63" s="438" t="s">
        <v>71</v>
      </c>
      <c r="K63" s="46"/>
      <c r="L63" s="46"/>
    </row>
    <row r="64" spans="1:19" ht="23.25" thickBot="1" x14ac:dyDescent="0.3">
      <c r="A64" s="444"/>
      <c r="B64" s="445"/>
      <c r="C64" s="445"/>
      <c r="D64" s="445"/>
      <c r="E64" s="446"/>
      <c r="F64" s="440"/>
      <c r="G64" s="209" t="s">
        <v>72</v>
      </c>
      <c r="H64" s="63"/>
      <c r="I64" s="437"/>
      <c r="J64" s="438"/>
    </row>
    <row r="65" spans="1:10" ht="15.75" thickBot="1" x14ac:dyDescent="0.3">
      <c r="A65" s="64">
        <v>1</v>
      </c>
      <c r="B65" s="468" t="s">
        <v>73</v>
      </c>
      <c r="C65" s="469"/>
      <c r="D65" s="466" t="s">
        <v>74</v>
      </c>
      <c r="E65" s="467"/>
      <c r="F65" s="65"/>
      <c r="G65" s="66"/>
      <c r="H65" s="63"/>
      <c r="I65" s="265"/>
      <c r="J65" s="266"/>
    </row>
    <row r="66" spans="1:10" x14ac:dyDescent="0.25">
      <c r="A66" s="67">
        <v>2</v>
      </c>
      <c r="B66" s="470" t="s">
        <v>75</v>
      </c>
      <c r="C66" s="471"/>
      <c r="D66" s="464" t="s">
        <v>76</v>
      </c>
      <c r="E66" s="465"/>
      <c r="F66" s="68"/>
      <c r="G66" s="69"/>
      <c r="H66" s="63"/>
      <c r="I66" s="70"/>
      <c r="J66" s="71"/>
    </row>
    <row r="67" spans="1:10" x14ac:dyDescent="0.25">
      <c r="A67" s="64">
        <v>3</v>
      </c>
      <c r="B67" s="468" t="s">
        <v>77</v>
      </c>
      <c r="C67" s="469"/>
      <c r="D67" s="466" t="s">
        <v>78</v>
      </c>
      <c r="E67" s="467"/>
      <c r="F67" s="72"/>
      <c r="G67" s="109"/>
      <c r="H67" s="63"/>
      <c r="I67" s="73"/>
      <c r="J67" s="74"/>
    </row>
    <row r="68" spans="1:10" x14ac:dyDescent="0.25">
      <c r="A68" s="67">
        <v>4</v>
      </c>
      <c r="B68" s="470" t="s">
        <v>79</v>
      </c>
      <c r="C68" s="471"/>
      <c r="D68" s="464" t="s">
        <v>80</v>
      </c>
      <c r="E68" s="465"/>
      <c r="F68" s="68"/>
      <c r="G68" s="69"/>
      <c r="H68" s="63"/>
      <c r="I68" s="70"/>
      <c r="J68" s="71"/>
    </row>
    <row r="69" spans="1:10" x14ac:dyDescent="0.25">
      <c r="A69" s="64">
        <v>5</v>
      </c>
      <c r="B69" s="468" t="s">
        <v>81</v>
      </c>
      <c r="C69" s="469"/>
      <c r="D69" s="466" t="s">
        <v>82</v>
      </c>
      <c r="E69" s="467"/>
      <c r="F69" s="27"/>
      <c r="G69" s="109"/>
      <c r="H69" s="63"/>
      <c r="I69" s="75"/>
      <c r="J69" s="74"/>
    </row>
    <row r="70" spans="1:10" x14ac:dyDescent="0.25">
      <c r="A70" s="67">
        <v>6</v>
      </c>
      <c r="B70" s="470" t="s">
        <v>83</v>
      </c>
      <c r="C70" s="471"/>
      <c r="D70" s="464" t="s">
        <v>84</v>
      </c>
      <c r="E70" s="465"/>
      <c r="F70" s="68"/>
      <c r="G70" s="69"/>
      <c r="H70" s="63"/>
      <c r="I70" s="70"/>
      <c r="J70" s="71"/>
    </row>
    <row r="71" spans="1:10" x14ac:dyDescent="0.25">
      <c r="A71" s="64">
        <v>7</v>
      </c>
      <c r="B71" s="468" t="s">
        <v>85</v>
      </c>
      <c r="C71" s="469"/>
      <c r="D71" s="466" t="s">
        <v>86</v>
      </c>
      <c r="E71" s="467"/>
      <c r="F71" s="72"/>
      <c r="G71" s="109"/>
      <c r="H71" s="63"/>
      <c r="I71" s="73"/>
      <c r="J71" s="74"/>
    </row>
    <row r="72" spans="1:10" x14ac:dyDescent="0.25">
      <c r="A72" s="64">
        <v>8</v>
      </c>
      <c r="B72" s="468" t="s">
        <v>87</v>
      </c>
      <c r="C72" s="469"/>
      <c r="D72" s="466" t="s">
        <v>88</v>
      </c>
      <c r="E72" s="467"/>
      <c r="F72" s="76"/>
      <c r="G72" s="109"/>
      <c r="H72" s="63"/>
      <c r="I72" s="77"/>
      <c r="J72" s="74"/>
    </row>
    <row r="73" spans="1:10" x14ac:dyDescent="0.25">
      <c r="A73" s="64">
        <v>9</v>
      </c>
      <c r="B73" s="468" t="s">
        <v>89</v>
      </c>
      <c r="C73" s="469"/>
      <c r="D73" s="466" t="s">
        <v>90</v>
      </c>
      <c r="E73" s="467"/>
      <c r="F73" s="72"/>
      <c r="G73" s="109"/>
      <c r="H73" s="63"/>
      <c r="I73" s="73"/>
      <c r="J73" s="74"/>
    </row>
    <row r="74" spans="1:10" x14ac:dyDescent="0.25">
      <c r="A74" s="64">
        <v>10</v>
      </c>
      <c r="B74" s="468" t="s">
        <v>91</v>
      </c>
      <c r="C74" s="469"/>
      <c r="D74" s="466" t="s">
        <v>92</v>
      </c>
      <c r="E74" s="467"/>
      <c r="F74" s="76"/>
      <c r="G74" s="109"/>
      <c r="H74" s="63"/>
      <c r="I74" s="77"/>
      <c r="J74" s="74"/>
    </row>
    <row r="75" spans="1:10" x14ac:dyDescent="0.25">
      <c r="A75" s="64">
        <v>11</v>
      </c>
      <c r="B75" s="468" t="s">
        <v>93</v>
      </c>
      <c r="C75" s="469"/>
      <c r="D75" s="466" t="s">
        <v>94</v>
      </c>
      <c r="E75" s="467"/>
      <c r="F75" s="72"/>
      <c r="G75" s="109"/>
      <c r="H75" s="63"/>
      <c r="I75" s="73"/>
      <c r="J75" s="74"/>
    </row>
    <row r="76" spans="1:10" x14ac:dyDescent="0.25">
      <c r="A76" s="64">
        <v>12</v>
      </c>
      <c r="B76" s="468" t="s">
        <v>95</v>
      </c>
      <c r="C76" s="469"/>
      <c r="D76" s="466" t="s">
        <v>96</v>
      </c>
      <c r="E76" s="467"/>
      <c r="F76" s="76"/>
      <c r="G76" s="109"/>
      <c r="H76" s="63"/>
      <c r="I76" s="77"/>
      <c r="J76" s="74"/>
    </row>
    <row r="77" spans="1:10" x14ac:dyDescent="0.25">
      <c r="A77" s="64">
        <v>13</v>
      </c>
      <c r="B77" s="468" t="s">
        <v>97</v>
      </c>
      <c r="C77" s="469"/>
      <c r="D77" s="466" t="s">
        <v>98</v>
      </c>
      <c r="E77" s="467"/>
      <c r="F77" s="72"/>
      <c r="G77" s="109"/>
      <c r="H77" s="63"/>
      <c r="I77" s="73"/>
      <c r="J77" s="74"/>
    </row>
    <row r="78" spans="1:10" x14ac:dyDescent="0.25">
      <c r="A78" s="64">
        <v>14</v>
      </c>
      <c r="B78" s="468" t="s">
        <v>99</v>
      </c>
      <c r="C78" s="469"/>
      <c r="D78" s="466" t="s">
        <v>100</v>
      </c>
      <c r="E78" s="467"/>
      <c r="F78" s="76"/>
      <c r="G78" s="109"/>
      <c r="H78" s="63"/>
      <c r="I78" s="77"/>
      <c r="J78" s="74"/>
    </row>
    <row r="79" spans="1:10" x14ac:dyDescent="0.25">
      <c r="A79" s="64">
        <v>15</v>
      </c>
      <c r="B79" s="468" t="s">
        <v>101</v>
      </c>
      <c r="C79" s="469"/>
      <c r="D79" s="466" t="s">
        <v>102</v>
      </c>
      <c r="E79" s="467"/>
      <c r="F79" s="72"/>
      <c r="G79" s="109"/>
      <c r="H79" s="63"/>
      <c r="I79" s="73"/>
      <c r="J79" s="74"/>
    </row>
    <row r="80" spans="1:10" x14ac:dyDescent="0.25">
      <c r="A80" s="64">
        <v>16</v>
      </c>
      <c r="B80" s="468" t="s">
        <v>103</v>
      </c>
      <c r="C80" s="469"/>
      <c r="D80" s="466" t="s">
        <v>104</v>
      </c>
      <c r="E80" s="467"/>
      <c r="F80" s="76"/>
      <c r="G80" s="109"/>
      <c r="H80" s="63"/>
      <c r="I80" s="77"/>
      <c r="J80" s="74"/>
    </row>
    <row r="81" spans="1:10" x14ac:dyDescent="0.25">
      <c r="A81" s="78">
        <v>17</v>
      </c>
      <c r="B81" s="468" t="s">
        <v>105</v>
      </c>
      <c r="C81" s="469"/>
      <c r="D81" s="466" t="s">
        <v>106</v>
      </c>
      <c r="E81" s="467"/>
      <c r="F81" s="72"/>
      <c r="G81" s="72"/>
      <c r="H81" s="63"/>
      <c r="I81" s="73"/>
      <c r="J81" s="79"/>
    </row>
    <row r="82" spans="1:10" x14ac:dyDescent="0.25">
      <c r="A82" s="80"/>
      <c r="B82" s="468"/>
      <c r="C82" s="469"/>
      <c r="D82" s="466" t="s">
        <v>107</v>
      </c>
      <c r="E82" s="467"/>
      <c r="F82" s="72"/>
      <c r="G82" s="72"/>
      <c r="H82" s="63"/>
      <c r="I82" s="73"/>
      <c r="J82" s="79"/>
    </row>
    <row r="83" spans="1:10" x14ac:dyDescent="0.25">
      <c r="A83" s="64">
        <v>18</v>
      </c>
      <c r="B83" s="468" t="s">
        <v>108</v>
      </c>
      <c r="C83" s="469"/>
      <c r="D83" s="466" t="s">
        <v>109</v>
      </c>
      <c r="E83" s="467"/>
      <c r="F83" s="72"/>
      <c r="G83" s="109"/>
      <c r="H83" s="63"/>
      <c r="I83" s="73"/>
      <c r="J83" s="74"/>
    </row>
    <row r="84" spans="1:10" x14ac:dyDescent="0.25">
      <c r="A84" s="67">
        <v>19</v>
      </c>
      <c r="B84" s="470" t="s">
        <v>110</v>
      </c>
      <c r="C84" s="471"/>
      <c r="D84" s="464" t="s">
        <v>111</v>
      </c>
      <c r="E84" s="465"/>
      <c r="F84" s="68"/>
      <c r="G84" s="69"/>
      <c r="H84" s="63"/>
      <c r="I84" s="70"/>
      <c r="J84" s="71"/>
    </row>
    <row r="85" spans="1:10" x14ac:dyDescent="0.25">
      <c r="A85" s="64">
        <v>20</v>
      </c>
      <c r="B85" s="468" t="s">
        <v>112</v>
      </c>
      <c r="C85" s="469"/>
      <c r="D85" s="466" t="s">
        <v>113</v>
      </c>
      <c r="E85" s="467"/>
      <c r="F85" s="72"/>
      <c r="G85" s="109"/>
      <c r="H85" s="63"/>
      <c r="I85" s="73"/>
      <c r="J85" s="74"/>
    </row>
    <row r="86" spans="1:10" x14ac:dyDescent="0.25">
      <c r="A86" s="64">
        <v>21</v>
      </c>
      <c r="B86" s="468" t="s">
        <v>114</v>
      </c>
      <c r="C86" s="469"/>
      <c r="D86" s="466" t="s">
        <v>115</v>
      </c>
      <c r="E86" s="467"/>
      <c r="F86" s="76"/>
      <c r="G86" s="109"/>
      <c r="H86" s="63"/>
      <c r="I86" s="77"/>
      <c r="J86" s="74"/>
    </row>
    <row r="87" spans="1:10" x14ac:dyDescent="0.25">
      <c r="A87" s="64">
        <v>22</v>
      </c>
      <c r="B87" s="468" t="s">
        <v>116</v>
      </c>
      <c r="C87" s="469"/>
      <c r="D87" s="466" t="s">
        <v>117</v>
      </c>
      <c r="E87" s="467"/>
      <c r="F87" s="72"/>
      <c r="G87" s="109"/>
      <c r="H87" s="63"/>
      <c r="I87" s="73"/>
      <c r="J87" s="74"/>
    </row>
    <row r="88" spans="1:10" x14ac:dyDescent="0.25">
      <c r="A88" s="64">
        <v>23</v>
      </c>
      <c r="B88" s="468" t="s">
        <v>118</v>
      </c>
      <c r="C88" s="469"/>
      <c r="D88" s="466" t="s">
        <v>119</v>
      </c>
      <c r="E88" s="467"/>
      <c r="F88" s="76"/>
      <c r="G88" s="109"/>
      <c r="H88" s="63"/>
      <c r="I88" s="77"/>
      <c r="J88" s="74"/>
    </row>
    <row r="89" spans="1:10" x14ac:dyDescent="0.25">
      <c r="A89" s="64">
        <v>24</v>
      </c>
      <c r="B89" s="468" t="s">
        <v>120</v>
      </c>
      <c r="C89" s="469"/>
      <c r="D89" s="466" t="s">
        <v>121</v>
      </c>
      <c r="E89" s="467"/>
      <c r="F89" s="72"/>
      <c r="G89" s="109"/>
      <c r="H89" s="63"/>
      <c r="I89" s="73"/>
      <c r="J89" s="74"/>
    </row>
    <row r="90" spans="1:10" x14ac:dyDescent="0.25">
      <c r="A90" s="64">
        <v>25</v>
      </c>
      <c r="B90" s="468" t="s">
        <v>122</v>
      </c>
      <c r="C90" s="469"/>
      <c r="D90" s="466" t="s">
        <v>123</v>
      </c>
      <c r="E90" s="467"/>
      <c r="F90" s="76"/>
      <c r="G90" s="109"/>
      <c r="H90" s="63"/>
      <c r="I90" s="77"/>
      <c r="J90" s="74"/>
    </row>
    <row r="91" spans="1:10" x14ac:dyDescent="0.25">
      <c r="A91" s="67">
        <v>26</v>
      </c>
      <c r="B91" s="470" t="s">
        <v>124</v>
      </c>
      <c r="C91" s="471"/>
      <c r="D91" s="464" t="s">
        <v>125</v>
      </c>
      <c r="E91" s="465"/>
      <c r="F91" s="81"/>
      <c r="G91" s="69"/>
      <c r="H91" s="63"/>
      <c r="I91" s="82"/>
      <c r="J91" s="71"/>
    </row>
    <row r="92" spans="1:10" x14ac:dyDescent="0.25">
      <c r="A92" s="67">
        <v>27</v>
      </c>
      <c r="B92" s="470" t="s">
        <v>126</v>
      </c>
      <c r="C92" s="471"/>
      <c r="D92" s="464" t="s">
        <v>127</v>
      </c>
      <c r="E92" s="465"/>
      <c r="F92" s="68"/>
      <c r="G92" s="69"/>
      <c r="H92" s="63"/>
      <c r="I92" s="70"/>
      <c r="J92" s="71"/>
    </row>
    <row r="93" spans="1:10" x14ac:dyDescent="0.25">
      <c r="A93" s="67">
        <v>28</v>
      </c>
      <c r="B93" s="470" t="s">
        <v>128</v>
      </c>
      <c r="C93" s="471"/>
      <c r="D93" s="464" t="s">
        <v>129</v>
      </c>
      <c r="E93" s="465"/>
      <c r="F93" s="81"/>
      <c r="G93" s="69"/>
      <c r="H93" s="63"/>
      <c r="I93" s="82"/>
      <c r="J93" s="71"/>
    </row>
    <row r="94" spans="1:10" x14ac:dyDescent="0.25">
      <c r="A94" s="67">
        <v>29</v>
      </c>
      <c r="B94" s="470" t="s">
        <v>130</v>
      </c>
      <c r="C94" s="471"/>
      <c r="D94" s="464" t="s">
        <v>131</v>
      </c>
      <c r="E94" s="465"/>
      <c r="F94" s="68"/>
      <c r="G94" s="69"/>
      <c r="H94" s="63"/>
      <c r="I94" s="70"/>
      <c r="J94" s="71"/>
    </row>
    <row r="95" spans="1:10" x14ac:dyDescent="0.25">
      <c r="A95" s="67">
        <v>30</v>
      </c>
      <c r="B95" s="470" t="s">
        <v>132</v>
      </c>
      <c r="C95" s="471"/>
      <c r="D95" s="464" t="s">
        <v>133</v>
      </c>
      <c r="E95" s="465"/>
      <c r="F95" s="81"/>
      <c r="G95" s="69"/>
      <c r="H95" s="63"/>
      <c r="I95" s="82"/>
      <c r="J95" s="71"/>
    </row>
    <row r="96" spans="1:10" x14ac:dyDescent="0.25">
      <c r="A96" s="64">
        <v>31</v>
      </c>
      <c r="B96" s="468" t="s">
        <v>134</v>
      </c>
      <c r="C96" s="469"/>
      <c r="D96" s="466" t="s">
        <v>135</v>
      </c>
      <c r="E96" s="467"/>
      <c r="F96" s="76"/>
      <c r="G96" s="109"/>
      <c r="H96" s="63"/>
      <c r="I96" s="77"/>
      <c r="J96" s="74"/>
    </row>
    <row r="97" spans="1:10" x14ac:dyDescent="0.25">
      <c r="A97" s="64">
        <v>32</v>
      </c>
      <c r="B97" s="468" t="s">
        <v>136</v>
      </c>
      <c r="C97" s="469"/>
      <c r="D97" s="466" t="s">
        <v>137</v>
      </c>
      <c r="E97" s="467"/>
      <c r="F97" s="72"/>
      <c r="G97" s="109"/>
      <c r="H97" s="63"/>
      <c r="I97" s="73"/>
      <c r="J97" s="74"/>
    </row>
    <row r="98" spans="1:10" x14ac:dyDescent="0.25">
      <c r="A98" s="67">
        <v>33</v>
      </c>
      <c r="B98" s="470" t="s">
        <v>138</v>
      </c>
      <c r="C98" s="471"/>
      <c r="D98" s="464" t="s">
        <v>139</v>
      </c>
      <c r="E98" s="465"/>
      <c r="F98" s="68"/>
      <c r="G98" s="69"/>
      <c r="H98" s="63"/>
      <c r="I98" s="70"/>
      <c r="J98" s="71"/>
    </row>
    <row r="99" spans="1:10" x14ac:dyDescent="0.25">
      <c r="A99" s="64">
        <v>34</v>
      </c>
      <c r="B99" s="468" t="s">
        <v>140</v>
      </c>
      <c r="C99" s="469"/>
      <c r="D99" s="466" t="s">
        <v>141</v>
      </c>
      <c r="E99" s="467"/>
      <c r="F99" s="72"/>
      <c r="G99" s="109"/>
      <c r="H99" s="63"/>
      <c r="I99" s="73"/>
      <c r="J99" s="74"/>
    </row>
    <row r="100" spans="1:10" x14ac:dyDescent="0.25">
      <c r="A100" s="64">
        <v>35</v>
      </c>
      <c r="B100" s="468" t="s">
        <v>142</v>
      </c>
      <c r="C100" s="469"/>
      <c r="D100" s="466" t="s">
        <v>143</v>
      </c>
      <c r="E100" s="467"/>
      <c r="F100" s="76"/>
      <c r="G100" s="109"/>
      <c r="H100" s="63"/>
      <c r="I100" s="77"/>
      <c r="J100" s="74"/>
    </row>
    <row r="101" spans="1:10" x14ac:dyDescent="0.25">
      <c r="A101" s="67">
        <v>36</v>
      </c>
      <c r="B101" s="470" t="s">
        <v>144</v>
      </c>
      <c r="C101" s="471"/>
      <c r="D101" s="464" t="s">
        <v>145</v>
      </c>
      <c r="E101" s="465"/>
      <c r="F101" s="81"/>
      <c r="G101" s="69"/>
      <c r="H101" s="63"/>
      <c r="I101" s="82"/>
      <c r="J101" s="71"/>
    </row>
    <row r="102" spans="1:10" x14ac:dyDescent="0.25">
      <c r="A102" s="64">
        <v>37</v>
      </c>
      <c r="B102" s="468" t="s">
        <v>146</v>
      </c>
      <c r="C102" s="469"/>
      <c r="D102" s="466" t="s">
        <v>147</v>
      </c>
      <c r="E102" s="467"/>
      <c r="F102" s="76"/>
      <c r="G102" s="109"/>
      <c r="H102" s="63"/>
      <c r="I102" s="77"/>
      <c r="J102" s="74"/>
    </row>
    <row r="103" spans="1:10" x14ac:dyDescent="0.25">
      <c r="A103" s="64">
        <v>38</v>
      </c>
      <c r="B103" s="468" t="s">
        <v>148</v>
      </c>
      <c r="C103" s="469"/>
      <c r="D103" s="466" t="s">
        <v>149</v>
      </c>
      <c r="E103" s="467"/>
      <c r="F103" s="72"/>
      <c r="G103" s="109"/>
      <c r="H103" s="63"/>
      <c r="I103" s="73"/>
      <c r="J103" s="74"/>
    </row>
    <row r="104" spans="1:10" x14ac:dyDescent="0.25">
      <c r="A104" s="64">
        <v>39</v>
      </c>
      <c r="B104" s="468" t="s">
        <v>150</v>
      </c>
      <c r="C104" s="469"/>
      <c r="D104" s="466" t="s">
        <v>151</v>
      </c>
      <c r="E104" s="467"/>
      <c r="F104" s="76"/>
      <c r="G104" s="109"/>
      <c r="H104" s="63"/>
      <c r="I104" s="77"/>
      <c r="J104" s="74"/>
    </row>
    <row r="105" spans="1:10" x14ac:dyDescent="0.25">
      <c r="A105" s="64">
        <v>40</v>
      </c>
      <c r="B105" s="468" t="s">
        <v>152</v>
      </c>
      <c r="C105" s="469"/>
      <c r="D105" s="466" t="s">
        <v>153</v>
      </c>
      <c r="E105" s="467"/>
      <c r="F105" s="72"/>
      <c r="G105" s="109"/>
      <c r="H105" s="63"/>
      <c r="I105" s="73"/>
      <c r="J105" s="74"/>
    </row>
    <row r="106" spans="1:10" x14ac:dyDescent="0.25">
      <c r="A106" s="64">
        <v>41</v>
      </c>
      <c r="B106" s="468" t="s">
        <v>154</v>
      </c>
      <c r="C106" s="469"/>
      <c r="D106" s="466" t="s">
        <v>155</v>
      </c>
      <c r="E106" s="467"/>
      <c r="F106" s="76"/>
      <c r="G106" s="109"/>
      <c r="I106" s="77"/>
      <c r="J106" s="74"/>
    </row>
    <row r="107" spans="1:10" x14ac:dyDescent="0.25">
      <c r="A107" s="64">
        <v>42</v>
      </c>
      <c r="B107" s="468" t="s">
        <v>156</v>
      </c>
      <c r="C107" s="469"/>
      <c r="D107" s="466" t="s">
        <v>157</v>
      </c>
      <c r="E107" s="467"/>
      <c r="F107" s="72"/>
      <c r="G107" s="109"/>
      <c r="I107" s="73"/>
      <c r="J107" s="74"/>
    </row>
    <row r="108" spans="1:10" x14ac:dyDescent="0.25">
      <c r="A108" s="64">
        <v>43</v>
      </c>
      <c r="B108" s="468" t="s">
        <v>158</v>
      </c>
      <c r="C108" s="469"/>
      <c r="D108" s="466" t="s">
        <v>159</v>
      </c>
      <c r="E108" s="467"/>
      <c r="F108" s="76"/>
      <c r="G108" s="109"/>
      <c r="I108" s="77"/>
      <c r="J108" s="74"/>
    </row>
    <row r="109" spans="1:10" x14ac:dyDescent="0.25">
      <c r="A109" s="64">
        <v>44</v>
      </c>
      <c r="B109" s="468" t="s">
        <v>160</v>
      </c>
      <c r="C109" s="469"/>
      <c r="D109" s="466" t="s">
        <v>161</v>
      </c>
      <c r="E109" s="467"/>
      <c r="F109" s="72"/>
      <c r="G109" s="109"/>
      <c r="I109" s="73"/>
      <c r="J109" s="74"/>
    </row>
    <row r="110" spans="1:10" x14ac:dyDescent="0.25">
      <c r="A110" s="64">
        <v>45</v>
      </c>
      <c r="B110" s="468" t="s">
        <v>162</v>
      </c>
      <c r="C110" s="469"/>
      <c r="D110" s="466" t="s">
        <v>163</v>
      </c>
      <c r="E110" s="467"/>
      <c r="F110" s="76"/>
      <c r="G110" s="109"/>
      <c r="I110" s="77"/>
      <c r="J110" s="74"/>
    </row>
    <row r="111" spans="1:10" x14ac:dyDescent="0.25">
      <c r="A111" s="64">
        <v>46</v>
      </c>
      <c r="B111" s="468" t="s">
        <v>164</v>
      </c>
      <c r="C111" s="469"/>
      <c r="D111" s="466" t="s">
        <v>165</v>
      </c>
      <c r="E111" s="467"/>
      <c r="F111" s="72"/>
      <c r="G111" s="109"/>
      <c r="I111" s="73"/>
      <c r="J111" s="74"/>
    </row>
    <row r="112" spans="1:10" x14ac:dyDescent="0.25">
      <c r="A112" s="64">
        <v>47</v>
      </c>
      <c r="B112" s="468" t="s">
        <v>166</v>
      </c>
      <c r="C112" s="469"/>
      <c r="D112" s="466" t="s">
        <v>167</v>
      </c>
      <c r="E112" s="467"/>
      <c r="F112" s="76"/>
      <c r="G112" s="109"/>
      <c r="I112" s="77"/>
      <c r="J112" s="74"/>
    </row>
    <row r="113" spans="1:10" x14ac:dyDescent="0.25">
      <c r="A113" s="64">
        <v>48</v>
      </c>
      <c r="B113" s="468" t="s">
        <v>168</v>
      </c>
      <c r="C113" s="469"/>
      <c r="D113" s="466" t="s">
        <v>169</v>
      </c>
      <c r="E113" s="467"/>
      <c r="F113" s="72"/>
      <c r="G113" s="109"/>
      <c r="I113" s="73"/>
      <c r="J113" s="74"/>
    </row>
    <row r="114" spans="1:10" x14ac:dyDescent="0.25">
      <c r="A114" s="64">
        <v>49</v>
      </c>
      <c r="B114" s="468" t="s">
        <v>170</v>
      </c>
      <c r="C114" s="469"/>
      <c r="D114" s="466" t="s">
        <v>171</v>
      </c>
      <c r="E114" s="467"/>
      <c r="F114" s="76"/>
      <c r="G114" s="109"/>
      <c r="I114" s="77"/>
      <c r="J114" s="74"/>
    </row>
    <row r="115" spans="1:10" x14ac:dyDescent="0.25">
      <c r="A115" s="64">
        <v>50</v>
      </c>
      <c r="B115" s="468" t="s">
        <v>172</v>
      </c>
      <c r="C115" s="469"/>
      <c r="D115" s="466" t="s">
        <v>173</v>
      </c>
      <c r="E115" s="467"/>
      <c r="F115" s="72"/>
      <c r="G115" s="109"/>
      <c r="I115" s="73"/>
      <c r="J115" s="74"/>
    </row>
    <row r="116" spans="1:10" x14ac:dyDescent="0.25">
      <c r="A116" s="64">
        <v>51</v>
      </c>
      <c r="B116" s="468" t="s">
        <v>174</v>
      </c>
      <c r="C116" s="469"/>
      <c r="D116" s="466" t="s">
        <v>175</v>
      </c>
      <c r="E116" s="467"/>
      <c r="F116" s="76"/>
      <c r="G116" s="109"/>
      <c r="I116" s="77"/>
      <c r="J116" s="74"/>
    </row>
    <row r="117" spans="1:10" x14ac:dyDescent="0.25">
      <c r="A117" s="64">
        <v>52</v>
      </c>
      <c r="B117" s="468" t="s">
        <v>176</v>
      </c>
      <c r="C117" s="469"/>
      <c r="D117" s="466" t="s">
        <v>177</v>
      </c>
      <c r="E117" s="467"/>
      <c r="F117" s="72"/>
      <c r="G117" s="109"/>
      <c r="I117" s="73"/>
      <c r="J117" s="74"/>
    </row>
    <row r="118" spans="1:10" x14ac:dyDescent="0.25">
      <c r="A118" s="64">
        <v>53</v>
      </c>
      <c r="B118" s="468" t="s">
        <v>178</v>
      </c>
      <c r="C118" s="469"/>
      <c r="D118" s="466" t="s">
        <v>179</v>
      </c>
      <c r="E118" s="467"/>
      <c r="F118" s="76"/>
      <c r="G118" s="109"/>
      <c r="I118" s="77"/>
      <c r="J118" s="74"/>
    </row>
    <row r="119" spans="1:10" x14ac:dyDescent="0.25">
      <c r="A119" s="64">
        <v>54</v>
      </c>
      <c r="B119" s="468" t="s">
        <v>180</v>
      </c>
      <c r="C119" s="469"/>
      <c r="D119" s="466" t="s">
        <v>181</v>
      </c>
      <c r="E119" s="467"/>
      <c r="F119" s="27"/>
      <c r="G119" s="109"/>
      <c r="I119" s="75"/>
      <c r="J119" s="74"/>
    </row>
    <row r="120" spans="1:10" x14ac:dyDescent="0.25">
      <c r="A120" s="64">
        <v>55</v>
      </c>
      <c r="B120" s="468" t="s">
        <v>182</v>
      </c>
      <c r="C120" s="469"/>
      <c r="D120" s="466" t="s">
        <v>183</v>
      </c>
      <c r="E120" s="467"/>
      <c r="F120" s="83"/>
      <c r="G120" s="109"/>
      <c r="I120" s="84"/>
      <c r="J120" s="74"/>
    </row>
    <row r="121" spans="1:10" x14ac:dyDescent="0.25">
      <c r="A121" s="64">
        <v>56</v>
      </c>
      <c r="B121" s="468" t="s">
        <v>184</v>
      </c>
      <c r="C121" s="469"/>
      <c r="D121" s="466" t="s">
        <v>185</v>
      </c>
      <c r="E121" s="467"/>
      <c r="F121" s="72"/>
      <c r="G121" s="109"/>
      <c r="I121" s="73"/>
      <c r="J121" s="74"/>
    </row>
    <row r="122" spans="1:10" x14ac:dyDescent="0.25">
      <c r="A122" s="64">
        <v>57</v>
      </c>
      <c r="B122" s="468" t="s">
        <v>186</v>
      </c>
      <c r="C122" s="469"/>
      <c r="D122" s="466" t="s">
        <v>187</v>
      </c>
      <c r="E122" s="467"/>
      <c r="F122" s="76"/>
      <c r="G122" s="109"/>
      <c r="I122" s="77"/>
      <c r="J122" s="74"/>
    </row>
    <row r="123" spans="1:10" x14ac:dyDescent="0.25">
      <c r="A123" s="64">
        <v>58</v>
      </c>
      <c r="B123" s="468" t="s">
        <v>188</v>
      </c>
      <c r="C123" s="469"/>
      <c r="D123" s="466" t="s">
        <v>189</v>
      </c>
      <c r="E123" s="467"/>
      <c r="F123" s="72"/>
      <c r="G123" s="109"/>
      <c r="I123" s="73"/>
      <c r="J123" s="74"/>
    </row>
    <row r="124" spans="1:10" x14ac:dyDescent="0.25">
      <c r="A124" s="64">
        <v>59</v>
      </c>
      <c r="B124" s="468" t="s">
        <v>190</v>
      </c>
      <c r="C124" s="469"/>
      <c r="D124" s="466" t="s">
        <v>191</v>
      </c>
      <c r="E124" s="467"/>
      <c r="F124" s="76"/>
      <c r="G124" s="109"/>
      <c r="I124" s="77"/>
      <c r="J124" s="74"/>
    </row>
    <row r="125" spans="1:10" x14ac:dyDescent="0.25">
      <c r="A125" s="64">
        <v>60</v>
      </c>
      <c r="B125" s="468" t="s">
        <v>192</v>
      </c>
      <c r="C125" s="469"/>
      <c r="D125" s="466" t="s">
        <v>193</v>
      </c>
      <c r="E125" s="467"/>
      <c r="F125" s="72"/>
      <c r="G125" s="109"/>
      <c r="I125" s="73"/>
      <c r="J125" s="74"/>
    </row>
    <row r="126" spans="1:10" x14ac:dyDescent="0.25">
      <c r="A126" s="67">
        <v>61</v>
      </c>
      <c r="B126" s="470" t="s">
        <v>194</v>
      </c>
      <c r="C126" s="471"/>
      <c r="D126" s="464" t="s">
        <v>195</v>
      </c>
      <c r="E126" s="465"/>
      <c r="F126" s="68"/>
      <c r="G126" s="69"/>
      <c r="I126" s="70"/>
      <c r="J126" s="71"/>
    </row>
    <row r="127" spans="1:10" x14ac:dyDescent="0.25">
      <c r="A127" s="64">
        <v>62</v>
      </c>
      <c r="B127" s="468" t="s">
        <v>196</v>
      </c>
      <c r="C127" s="469"/>
      <c r="D127" s="466" t="s">
        <v>197</v>
      </c>
      <c r="E127" s="467"/>
      <c r="F127" s="72"/>
      <c r="G127" s="109"/>
      <c r="I127" s="73"/>
      <c r="J127" s="74"/>
    </row>
    <row r="128" spans="1:10" x14ac:dyDescent="0.25">
      <c r="A128" s="67">
        <v>63</v>
      </c>
      <c r="B128" s="470" t="s">
        <v>198</v>
      </c>
      <c r="C128" s="471"/>
      <c r="D128" s="464" t="s">
        <v>199</v>
      </c>
      <c r="E128" s="465"/>
      <c r="F128" s="68"/>
      <c r="G128" s="69"/>
      <c r="I128" s="70"/>
      <c r="J128" s="71"/>
    </row>
    <row r="129" spans="1:10" x14ac:dyDescent="0.25">
      <c r="A129" s="64">
        <v>64</v>
      </c>
      <c r="B129" s="468" t="s">
        <v>200</v>
      </c>
      <c r="C129" s="469"/>
      <c r="D129" s="466" t="s">
        <v>201</v>
      </c>
      <c r="E129" s="467"/>
      <c r="F129" s="72"/>
      <c r="G129" s="109"/>
      <c r="I129" s="73"/>
      <c r="J129" s="74"/>
    </row>
    <row r="130" spans="1:10" x14ac:dyDescent="0.25">
      <c r="A130" s="64">
        <v>65</v>
      </c>
      <c r="B130" s="468" t="s">
        <v>202</v>
      </c>
      <c r="C130" s="469"/>
      <c r="D130" s="466" t="s">
        <v>203</v>
      </c>
      <c r="E130" s="467"/>
      <c r="F130" s="76"/>
      <c r="G130" s="109"/>
      <c r="I130" s="77"/>
      <c r="J130" s="74"/>
    </row>
    <row r="131" spans="1:10" x14ac:dyDescent="0.25">
      <c r="A131" s="64">
        <v>66</v>
      </c>
      <c r="B131" s="468" t="s">
        <v>204</v>
      </c>
      <c r="C131" s="469"/>
      <c r="D131" s="466" t="s">
        <v>205</v>
      </c>
      <c r="E131" s="467"/>
      <c r="F131" s="72"/>
      <c r="G131" s="109"/>
      <c r="I131" s="73"/>
      <c r="J131" s="74"/>
    </row>
    <row r="132" spans="1:10" x14ac:dyDescent="0.25">
      <c r="A132" s="64">
        <v>67</v>
      </c>
      <c r="B132" s="468" t="s">
        <v>206</v>
      </c>
      <c r="C132" s="469"/>
      <c r="D132" s="466" t="s">
        <v>207</v>
      </c>
      <c r="E132" s="467"/>
      <c r="F132" s="76"/>
      <c r="G132" s="109"/>
      <c r="I132" s="77"/>
      <c r="J132" s="74"/>
    </row>
    <row r="133" spans="1:10" x14ac:dyDescent="0.25">
      <c r="A133" s="198"/>
      <c r="B133" s="199"/>
      <c r="C133" s="200"/>
      <c r="D133" s="201"/>
      <c r="E133" s="202"/>
      <c r="F133" s="72"/>
      <c r="G133" s="109"/>
      <c r="I133" s="73"/>
      <c r="J133" s="74"/>
    </row>
    <row r="134" spans="1:10" x14ac:dyDescent="0.25">
      <c r="A134" s="198"/>
      <c r="B134" s="199"/>
      <c r="C134" s="200"/>
      <c r="D134" s="201"/>
      <c r="E134" s="202"/>
      <c r="F134" s="76"/>
      <c r="G134" s="109"/>
      <c r="I134" s="77"/>
      <c r="J134" s="74"/>
    </row>
    <row r="135" spans="1:10" x14ac:dyDescent="0.25">
      <c r="A135" s="198"/>
      <c r="B135" s="199"/>
      <c r="C135" s="200"/>
      <c r="D135" s="201"/>
      <c r="E135" s="202"/>
      <c r="F135" s="72"/>
      <c r="G135" s="72"/>
      <c r="I135" s="73"/>
      <c r="J135" s="79"/>
    </row>
    <row r="136" spans="1:10" x14ac:dyDescent="0.25">
      <c r="A136" s="85" t="s">
        <v>208</v>
      </c>
      <c r="B136" s="86"/>
      <c r="C136" s="86"/>
      <c r="D136" s="86"/>
      <c r="E136" s="87"/>
      <c r="F136" s="157" t="s">
        <v>209</v>
      </c>
      <c r="G136" s="157">
        <f>SUM(F65:F135)</f>
        <v>0</v>
      </c>
      <c r="I136" s="158" t="s">
        <v>209</v>
      </c>
      <c r="J136" s="159">
        <f>SUM(I65:I135)</f>
        <v>0</v>
      </c>
    </row>
    <row r="137" spans="1:10" x14ac:dyDescent="0.25">
      <c r="A137" s="88"/>
      <c r="B137" s="89" t="s">
        <v>210</v>
      </c>
      <c r="C137" s="90"/>
      <c r="D137" s="90"/>
      <c r="E137" s="91"/>
      <c r="F137" s="157"/>
      <c r="G137" s="72"/>
      <c r="I137" s="158"/>
      <c r="J137" s="79"/>
    </row>
    <row r="138" spans="1:10" x14ac:dyDescent="0.25">
      <c r="A138" s="88"/>
      <c r="B138" s="89" t="s">
        <v>211</v>
      </c>
      <c r="C138" s="90"/>
      <c r="D138" s="90"/>
      <c r="E138" s="91"/>
      <c r="F138" s="157"/>
      <c r="G138" s="92"/>
      <c r="I138" s="158"/>
      <c r="J138" s="93"/>
    </row>
    <row r="139" spans="1:10" x14ac:dyDescent="0.25">
      <c r="A139" s="94"/>
      <c r="B139" s="95" t="s">
        <v>212</v>
      </c>
      <c r="C139" s="96"/>
      <c r="D139" s="96"/>
      <c r="E139" s="97"/>
      <c r="F139" s="160"/>
      <c r="G139" s="98" t="str">
        <f>IFERROR((F66+F68+F70+F84+SUM(F91:F95)+F98+F101+F126+F128)/G136,"")</f>
        <v/>
      </c>
      <c r="I139" s="161"/>
      <c r="J139" s="99" t="str">
        <f>IFERROR((I66+I68+I70+I84+SUM(I91:I95)+I98+I101+I126+I128)/J136,"")</f>
        <v/>
      </c>
    </row>
  </sheetData>
  <sheetProtection sheet="1" formatCells="0" formatRows="0" insertRows="0" deleteRows="0" selectLockedCells="1"/>
  <mergeCells count="166">
    <mergeCell ref="B128:C128"/>
    <mergeCell ref="B129:C129"/>
    <mergeCell ref="B130:C130"/>
    <mergeCell ref="B131:C131"/>
    <mergeCell ref="B132:C132"/>
    <mergeCell ref="B123:C123"/>
    <mergeCell ref="B124:C124"/>
    <mergeCell ref="B125:C125"/>
    <mergeCell ref="B126:C126"/>
    <mergeCell ref="B127:C127"/>
    <mergeCell ref="B118:C118"/>
    <mergeCell ref="B119:C119"/>
    <mergeCell ref="B120:C120"/>
    <mergeCell ref="B121:C121"/>
    <mergeCell ref="B122:C122"/>
    <mergeCell ref="B113:C113"/>
    <mergeCell ref="B114:C114"/>
    <mergeCell ref="B115:C115"/>
    <mergeCell ref="B116:C116"/>
    <mergeCell ref="B117:C117"/>
    <mergeCell ref="B108:C108"/>
    <mergeCell ref="B109:C109"/>
    <mergeCell ref="B110:C110"/>
    <mergeCell ref="B111:C111"/>
    <mergeCell ref="B112:C112"/>
    <mergeCell ref="B103:C103"/>
    <mergeCell ref="B104:C104"/>
    <mergeCell ref="B105:C105"/>
    <mergeCell ref="B106:C106"/>
    <mergeCell ref="B107:C107"/>
    <mergeCell ref="B98:C98"/>
    <mergeCell ref="B99:C99"/>
    <mergeCell ref="B100:C100"/>
    <mergeCell ref="B101:C101"/>
    <mergeCell ref="B102:C102"/>
    <mergeCell ref="B93:C93"/>
    <mergeCell ref="B94:C94"/>
    <mergeCell ref="B95:C95"/>
    <mergeCell ref="B96:C96"/>
    <mergeCell ref="B97:C97"/>
    <mergeCell ref="B88:C88"/>
    <mergeCell ref="B89:C89"/>
    <mergeCell ref="B90:C90"/>
    <mergeCell ref="B91:C91"/>
    <mergeCell ref="B92:C92"/>
    <mergeCell ref="B83:C83"/>
    <mergeCell ref="B84:C84"/>
    <mergeCell ref="B85:C85"/>
    <mergeCell ref="B86:C86"/>
    <mergeCell ref="B87:C87"/>
    <mergeCell ref="B78:C78"/>
    <mergeCell ref="B79:C79"/>
    <mergeCell ref="B80:C80"/>
    <mergeCell ref="B81:C81"/>
    <mergeCell ref="B82:C82"/>
    <mergeCell ref="D130:E130"/>
    <mergeCell ref="D131:E131"/>
    <mergeCell ref="D132:E132"/>
    <mergeCell ref="B65:C65"/>
    <mergeCell ref="B66:C66"/>
    <mergeCell ref="B67:C67"/>
    <mergeCell ref="B68:C68"/>
    <mergeCell ref="B69:C69"/>
    <mergeCell ref="B70:C70"/>
    <mergeCell ref="B71:C71"/>
    <mergeCell ref="B72:C72"/>
    <mergeCell ref="B73:C73"/>
    <mergeCell ref="B74:C74"/>
    <mergeCell ref="B75:C75"/>
    <mergeCell ref="B76:C76"/>
    <mergeCell ref="B77:C77"/>
    <mergeCell ref="D125:E125"/>
    <mergeCell ref="D126:E126"/>
    <mergeCell ref="D127:E127"/>
    <mergeCell ref="D128:E128"/>
    <mergeCell ref="D129:E129"/>
    <mergeCell ref="D120:E120"/>
    <mergeCell ref="D121:E121"/>
    <mergeCell ref="D122:E122"/>
    <mergeCell ref="D123:E123"/>
    <mergeCell ref="D124:E124"/>
    <mergeCell ref="D115:E115"/>
    <mergeCell ref="D116:E116"/>
    <mergeCell ref="D117:E117"/>
    <mergeCell ref="D118:E118"/>
    <mergeCell ref="D119:E119"/>
    <mergeCell ref="D110:E110"/>
    <mergeCell ref="D111:E111"/>
    <mergeCell ref="D112:E112"/>
    <mergeCell ref="D113:E113"/>
    <mergeCell ref="D114:E114"/>
    <mergeCell ref="D105:E105"/>
    <mergeCell ref="D106:E106"/>
    <mergeCell ref="D107:E107"/>
    <mergeCell ref="D108:E108"/>
    <mergeCell ref="D109:E109"/>
    <mergeCell ref="D100:E100"/>
    <mergeCell ref="D101:E101"/>
    <mergeCell ref="D102:E102"/>
    <mergeCell ref="D103:E103"/>
    <mergeCell ref="D104:E104"/>
    <mergeCell ref="D95:E95"/>
    <mergeCell ref="D96:E96"/>
    <mergeCell ref="D97:E97"/>
    <mergeCell ref="D98:E98"/>
    <mergeCell ref="D99:E99"/>
    <mergeCell ref="D90:E90"/>
    <mergeCell ref="D91:E91"/>
    <mergeCell ref="D92:E92"/>
    <mergeCell ref="D93:E93"/>
    <mergeCell ref="D94:E94"/>
    <mergeCell ref="D85:E85"/>
    <mergeCell ref="D86:E86"/>
    <mergeCell ref="D87:E87"/>
    <mergeCell ref="D88:E88"/>
    <mergeCell ref="D89:E89"/>
    <mergeCell ref="D80:E80"/>
    <mergeCell ref="D81:E81"/>
    <mergeCell ref="D82:E82"/>
    <mergeCell ref="D83:E83"/>
    <mergeCell ref="D84:E84"/>
    <mergeCell ref="D75:E75"/>
    <mergeCell ref="D76:E76"/>
    <mergeCell ref="D77:E77"/>
    <mergeCell ref="D78:E78"/>
    <mergeCell ref="D79:E79"/>
    <mergeCell ref="D70:E70"/>
    <mergeCell ref="D71:E71"/>
    <mergeCell ref="D72:E72"/>
    <mergeCell ref="D73:E73"/>
    <mergeCell ref="D74:E74"/>
    <mergeCell ref="D65:E65"/>
    <mergeCell ref="D66:E66"/>
    <mergeCell ref="D67:E67"/>
    <mergeCell ref="D68:E68"/>
    <mergeCell ref="D69:E69"/>
    <mergeCell ref="I63:I64"/>
    <mergeCell ref="J63:J64"/>
    <mergeCell ref="F63:F64"/>
    <mergeCell ref="A63:E64"/>
    <mergeCell ref="E10:K10"/>
    <mergeCell ref="D49:F49"/>
    <mergeCell ref="D50:F50"/>
    <mergeCell ref="D51:F51"/>
    <mergeCell ref="A49:C49"/>
    <mergeCell ref="A50:C50"/>
    <mergeCell ref="A51:C51"/>
    <mergeCell ref="A52:E52"/>
    <mergeCell ref="L10:R10"/>
    <mergeCell ref="A57:I60"/>
    <mergeCell ref="E1:I1"/>
    <mergeCell ref="D2:E2"/>
    <mergeCell ref="F62:G62"/>
    <mergeCell ref="I62:J62"/>
    <mergeCell ref="K5:L5"/>
    <mergeCell ref="I5:J5"/>
    <mergeCell ref="I6:J6"/>
    <mergeCell ref="I7:J7"/>
    <mergeCell ref="I8:J8"/>
    <mergeCell ref="K6:L6"/>
    <mergeCell ref="K7:L7"/>
    <mergeCell ref="K8:L8"/>
    <mergeCell ref="A5:F6"/>
    <mergeCell ref="L49:M49"/>
    <mergeCell ref="L50:M50"/>
    <mergeCell ref="L51:M51"/>
  </mergeCells>
  <dataValidations count="1">
    <dataValidation type="list" allowBlank="1" showInputMessage="1" showErrorMessage="1" sqref="D15:D48" xr:uid="{56EFF326-3B1B-4063-8A09-1ABA4D0142A9}">
      <formula1>$D$12:$D$14</formula1>
    </dataValidation>
  </dataValidations>
  <pageMargins left="0.7" right="0.7" top="0.75" bottom="0.75" header="0.3" footer="0.3"/>
  <pageSetup paperSize="9" scale="38" orientation="portrait" r:id="rId1"/>
  <rowBreaks count="1" manualBreakCount="1">
    <brk id="53"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D21629C-7B4B-4004-9901-5EBDBA490784}">
          <x14:formula1>
            <xm:f>'1. Liste planteurs'!$B$15:$B$43</xm:f>
          </x14:formula1>
          <xm:sqref>B15:B48</xm:sqref>
        </x14:dataValidation>
        <x14:dataValidation type="list" allowBlank="1" showInputMessage="1" showErrorMessage="1" xr:uid="{E1AB254B-8957-4E73-B3CB-B8E806660D1C}">
          <x14:formula1>
            <xm:f>'2. Localisation projet'!$D$16:$D$67</xm:f>
          </x14:formula1>
          <xm:sqref>C15:C48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5" tint="0.79998168889431442"/>
  </sheetPr>
  <dimension ref="A1:O100"/>
  <sheetViews>
    <sheetView tabSelected="1" zoomScaleNormal="100" workbookViewId="0">
      <pane xSplit="10" ySplit="12" topLeftCell="K13" activePane="bottomRight" state="frozen"/>
      <selection pane="topRight" activeCell="K1" sqref="K1"/>
      <selection pane="bottomLeft" activeCell="A13" sqref="A13"/>
      <selection pane="bottomRight" activeCell="N15" sqref="N15"/>
    </sheetView>
  </sheetViews>
  <sheetFormatPr baseColWidth="10" defaultRowHeight="15" x14ac:dyDescent="0.25"/>
  <cols>
    <col min="1" max="1" width="11.42578125" style="1"/>
    <col min="2" max="2" width="27.42578125" style="1" customWidth="1"/>
    <col min="3" max="13" width="11.42578125" style="1"/>
    <col min="14" max="14" width="20" style="1" customWidth="1"/>
    <col min="15" max="16384" width="11.42578125" style="1"/>
  </cols>
  <sheetData>
    <row r="1" spans="1:15" ht="18.75" x14ac:dyDescent="0.3">
      <c r="A1" s="475" t="s">
        <v>24</v>
      </c>
      <c r="B1" s="475"/>
      <c r="C1" s="475"/>
      <c r="D1" s="475"/>
      <c r="E1" s="406"/>
      <c r="F1" s="406"/>
      <c r="G1" s="406"/>
      <c r="H1" s="406"/>
      <c r="I1" s="406"/>
    </row>
    <row r="2" spans="1:15" ht="18.75" x14ac:dyDescent="0.3">
      <c r="A2" s="475" t="s">
        <v>25</v>
      </c>
      <c r="B2" s="475"/>
      <c r="C2" s="475"/>
      <c r="D2" s="407" t="str">
        <f>'1. Liste planteurs'!D2:H2</f>
        <v>2024-2025</v>
      </c>
      <c r="E2" s="407"/>
    </row>
    <row r="3" spans="1:15" x14ac:dyDescent="0.25">
      <c r="A3" s="46"/>
      <c r="B3" s="46"/>
      <c r="C3" s="46"/>
      <c r="D3" s="46"/>
      <c r="E3" s="47"/>
      <c r="F3" s="46"/>
    </row>
    <row r="4" spans="1:15" x14ac:dyDescent="0.25">
      <c r="A4" s="49" t="s">
        <v>213</v>
      </c>
      <c r="B4" s="48"/>
      <c r="C4" s="48"/>
      <c r="D4" s="50"/>
      <c r="E4" s="48"/>
      <c r="F4" s="48"/>
      <c r="G4" s="48"/>
      <c r="H4" s="32"/>
      <c r="I4" s="48"/>
      <c r="J4" s="48"/>
      <c r="K4" s="32"/>
      <c r="L4" s="32"/>
      <c r="M4" s="32"/>
      <c r="N4" s="32"/>
    </row>
    <row r="5" spans="1:15" x14ac:dyDescent="0.25">
      <c r="A5" s="213" t="s">
        <v>354</v>
      </c>
      <c r="B5" s="300"/>
      <c r="C5" s="300"/>
      <c r="D5" s="301"/>
      <c r="E5" s="48"/>
      <c r="F5" s="32"/>
      <c r="G5" s="32"/>
      <c r="H5" s="32"/>
      <c r="I5" s="32"/>
      <c r="J5" s="32"/>
      <c r="K5" s="32"/>
      <c r="L5" s="32"/>
      <c r="M5" s="32"/>
      <c r="N5" s="32"/>
    </row>
    <row r="6" spans="1:15" x14ac:dyDescent="0.25">
      <c r="A6" s="52" t="s">
        <v>4</v>
      </c>
      <c r="B6" s="48"/>
      <c r="C6" s="48"/>
      <c r="D6" s="50"/>
      <c r="E6" s="48"/>
      <c r="F6" s="32"/>
      <c r="G6" s="32"/>
      <c r="H6" s="32"/>
      <c r="I6" s="32"/>
      <c r="J6" s="32"/>
      <c r="K6" s="32"/>
      <c r="L6" s="32"/>
      <c r="M6" s="32"/>
      <c r="N6" s="32"/>
    </row>
    <row r="7" spans="1:15" x14ac:dyDescent="0.25">
      <c r="A7" s="53" t="s">
        <v>214</v>
      </c>
      <c r="B7" s="48"/>
      <c r="C7" s="48"/>
      <c r="D7" s="50"/>
      <c r="E7" s="48"/>
      <c r="F7" s="32"/>
      <c r="G7" s="32"/>
      <c r="H7" s="32"/>
      <c r="I7" s="32"/>
      <c r="J7" s="32"/>
      <c r="K7" s="32"/>
      <c r="L7" s="32"/>
      <c r="M7" s="32"/>
      <c r="N7" s="32"/>
    </row>
    <row r="8" spans="1:15" x14ac:dyDescent="0.25">
      <c r="A8" s="53" t="s">
        <v>49</v>
      </c>
      <c r="B8" s="48"/>
      <c r="C8" s="48"/>
      <c r="D8" s="50"/>
      <c r="E8" s="48"/>
      <c r="F8" s="32"/>
      <c r="G8" s="32"/>
      <c r="H8" s="32"/>
      <c r="I8" s="32"/>
      <c r="J8" s="32"/>
      <c r="K8" s="32"/>
      <c r="L8" s="32"/>
      <c r="M8" s="32"/>
      <c r="N8" s="32"/>
    </row>
    <row r="9" spans="1:15" x14ac:dyDescent="0.25">
      <c r="A9" s="302" t="s">
        <v>355</v>
      </c>
      <c r="B9" s="48"/>
      <c r="C9" s="48"/>
      <c r="D9" s="50"/>
      <c r="E9" s="48"/>
      <c r="F9" s="32"/>
      <c r="G9" s="32"/>
      <c r="H9" s="32"/>
      <c r="I9" s="32"/>
      <c r="J9" s="32"/>
      <c r="K9" s="32"/>
      <c r="L9" s="32"/>
      <c r="M9" s="32"/>
      <c r="N9" s="32"/>
    </row>
    <row r="10" spans="1:15" ht="15.75" thickBot="1" x14ac:dyDescent="0.3">
      <c r="A10" s="303" t="s">
        <v>356</v>
      </c>
      <c r="B10" s="48"/>
      <c r="C10" s="48"/>
      <c r="D10" s="50"/>
      <c r="E10" s="48"/>
      <c r="F10" s="48"/>
      <c r="G10" s="48"/>
      <c r="H10" s="32"/>
      <c r="I10" s="48"/>
      <c r="J10" s="48"/>
      <c r="K10" s="32"/>
      <c r="L10" s="32"/>
      <c r="M10" s="32"/>
      <c r="N10" s="32"/>
    </row>
    <row r="11" spans="1:15" ht="30" customHeight="1" thickBot="1" x14ac:dyDescent="0.3">
      <c r="A11" s="48"/>
      <c r="B11" s="51"/>
      <c r="C11" s="48"/>
      <c r="D11" s="476" t="s">
        <v>52</v>
      </c>
      <c r="E11" s="477"/>
      <c r="F11" s="477"/>
      <c r="G11" s="477"/>
      <c r="H11" s="477"/>
      <c r="I11" s="478"/>
      <c r="J11" s="479" t="s">
        <v>53</v>
      </c>
      <c r="K11" s="480"/>
      <c r="L11" s="480"/>
      <c r="M11" s="480"/>
      <c r="N11" s="481"/>
    </row>
    <row r="12" spans="1:15" ht="100.5" customHeight="1" x14ac:dyDescent="0.25">
      <c r="A12" s="205" t="s">
        <v>8</v>
      </c>
      <c r="B12" s="205" t="s">
        <v>9</v>
      </c>
      <c r="C12" s="273" t="s">
        <v>215</v>
      </c>
      <c r="D12" s="274" t="s">
        <v>19</v>
      </c>
      <c r="E12" s="275" t="s">
        <v>216</v>
      </c>
      <c r="F12" s="275" t="s">
        <v>217</v>
      </c>
      <c r="G12" s="275" t="s">
        <v>218</v>
      </c>
      <c r="H12" s="275" t="s">
        <v>219</v>
      </c>
      <c r="I12" s="276" t="s">
        <v>220</v>
      </c>
      <c r="J12" s="271" t="s">
        <v>19</v>
      </c>
      <c r="K12" s="100" t="s">
        <v>221</v>
      </c>
      <c r="L12" s="100" t="s">
        <v>217</v>
      </c>
      <c r="M12" s="100" t="s">
        <v>218</v>
      </c>
      <c r="N12" s="137" t="s">
        <v>222</v>
      </c>
    </row>
    <row r="13" spans="1:15" x14ac:dyDescent="0.25">
      <c r="A13" s="174">
        <v>1</v>
      </c>
      <c r="B13" s="162" t="s">
        <v>21</v>
      </c>
      <c r="C13" s="219" t="s">
        <v>223</v>
      </c>
      <c r="D13" s="277">
        <v>3</v>
      </c>
      <c r="E13" s="162">
        <v>120</v>
      </c>
      <c r="F13" s="101">
        <f t="shared" ref="F13:F16" si="0">IFERROR(+E13/D13,"")</f>
        <v>40</v>
      </c>
      <c r="G13" s="101">
        <v>33.799999999999997</v>
      </c>
      <c r="H13" s="102">
        <f>G13*E13</f>
        <v>4055.9999999999995</v>
      </c>
      <c r="I13" s="135">
        <f t="shared" ref="I13:I16" si="1">IF(G13&lt;33.8,G13*E13,33.8*E13)</f>
        <v>4055.9999999999995</v>
      </c>
      <c r="J13" s="176">
        <v>2.5</v>
      </c>
      <c r="K13" s="176">
        <v>120</v>
      </c>
      <c r="L13" s="176">
        <f t="shared" ref="L13:L16" si="2">IFERROR(+K13/J13,"")</f>
        <v>48</v>
      </c>
      <c r="M13" s="101">
        <v>33.799999999999997</v>
      </c>
      <c r="N13" s="269">
        <v>4056</v>
      </c>
      <c r="O13" s="212" t="s">
        <v>353</v>
      </c>
    </row>
    <row r="14" spans="1:15" x14ac:dyDescent="0.25">
      <c r="A14" s="27"/>
      <c r="B14" s="103"/>
      <c r="C14" s="134"/>
      <c r="D14" s="138"/>
      <c r="E14" s="55"/>
      <c r="F14" s="104" t="str">
        <f t="shared" si="0"/>
        <v/>
      </c>
      <c r="G14" s="103"/>
      <c r="H14" s="177">
        <f t="shared" ref="H14:H16" si="3">G14*E14</f>
        <v>0</v>
      </c>
      <c r="I14" s="136">
        <f t="shared" si="1"/>
        <v>0</v>
      </c>
      <c r="J14" s="272"/>
      <c r="K14" s="103"/>
      <c r="L14" s="104" t="str">
        <f t="shared" si="2"/>
        <v/>
      </c>
      <c r="M14" s="267"/>
      <c r="N14" s="268">
        <f>M14*K14</f>
        <v>0</v>
      </c>
    </row>
    <row r="15" spans="1:15" x14ac:dyDescent="0.25">
      <c r="A15" s="27"/>
      <c r="B15" s="103"/>
      <c r="C15" s="134"/>
      <c r="D15" s="138"/>
      <c r="E15" s="54"/>
      <c r="F15" s="104" t="str">
        <f t="shared" si="0"/>
        <v/>
      </c>
      <c r="G15" s="103"/>
      <c r="H15" s="177">
        <f t="shared" si="3"/>
        <v>0</v>
      </c>
      <c r="I15" s="136">
        <f t="shared" si="1"/>
        <v>0</v>
      </c>
      <c r="J15" s="272"/>
      <c r="K15" s="103"/>
      <c r="L15" s="104" t="str">
        <f t="shared" si="2"/>
        <v/>
      </c>
      <c r="M15" s="267"/>
      <c r="N15" s="268">
        <f t="shared" ref="N15:N43" si="4">M15*K15</f>
        <v>0</v>
      </c>
    </row>
    <row r="16" spans="1:15" x14ac:dyDescent="0.25">
      <c r="A16" s="27"/>
      <c r="B16" s="103"/>
      <c r="C16" s="134"/>
      <c r="D16" s="138"/>
      <c r="E16" s="54"/>
      <c r="F16" s="104" t="str">
        <f t="shared" si="0"/>
        <v/>
      </c>
      <c r="G16" s="103"/>
      <c r="H16" s="177">
        <f t="shared" si="3"/>
        <v>0</v>
      </c>
      <c r="I16" s="136">
        <f t="shared" si="1"/>
        <v>0</v>
      </c>
      <c r="J16" s="272"/>
      <c r="K16" s="103"/>
      <c r="L16" s="104" t="str">
        <f t="shared" si="2"/>
        <v/>
      </c>
      <c r="M16" s="267"/>
      <c r="N16" s="268">
        <f t="shared" si="4"/>
        <v>0</v>
      </c>
    </row>
    <row r="17" spans="1:14" x14ac:dyDescent="0.25">
      <c r="A17" s="27"/>
      <c r="B17" s="103"/>
      <c r="C17" s="134"/>
      <c r="D17" s="138"/>
      <c r="E17" s="54"/>
      <c r="F17" s="104" t="str">
        <f t="shared" ref="F17:F43" si="5">IFERROR(+E17/D17,"")</f>
        <v/>
      </c>
      <c r="G17" s="103"/>
      <c r="H17" s="177">
        <f t="shared" ref="H17:H43" si="6">G17*E17</f>
        <v>0</v>
      </c>
      <c r="I17" s="136">
        <f t="shared" ref="I17:I43" si="7">IF(G17&lt;33.8,G17*E17,33.8*E17)</f>
        <v>0</v>
      </c>
      <c r="J17" s="272"/>
      <c r="K17" s="103"/>
      <c r="L17" s="104" t="str">
        <f t="shared" ref="L17:L43" si="8">IFERROR(+K17/J17,"")</f>
        <v/>
      </c>
      <c r="M17" s="267"/>
      <c r="N17" s="268">
        <f t="shared" si="4"/>
        <v>0</v>
      </c>
    </row>
    <row r="18" spans="1:14" x14ac:dyDescent="0.25">
      <c r="A18" s="27"/>
      <c r="B18" s="103"/>
      <c r="C18" s="134"/>
      <c r="D18" s="138"/>
      <c r="E18" s="54"/>
      <c r="F18" s="104" t="str">
        <f t="shared" si="5"/>
        <v/>
      </c>
      <c r="G18" s="103"/>
      <c r="H18" s="177">
        <f t="shared" si="6"/>
        <v>0</v>
      </c>
      <c r="I18" s="136">
        <f t="shared" si="7"/>
        <v>0</v>
      </c>
      <c r="J18" s="272"/>
      <c r="K18" s="103"/>
      <c r="L18" s="104" t="str">
        <f t="shared" si="8"/>
        <v/>
      </c>
      <c r="M18" s="267"/>
      <c r="N18" s="268">
        <f t="shared" si="4"/>
        <v>0</v>
      </c>
    </row>
    <row r="19" spans="1:14" x14ac:dyDescent="0.25">
      <c r="A19" s="27"/>
      <c r="B19" s="103"/>
      <c r="C19" s="134"/>
      <c r="D19" s="138"/>
      <c r="E19" s="54"/>
      <c r="F19" s="104" t="str">
        <f t="shared" si="5"/>
        <v/>
      </c>
      <c r="G19" s="103"/>
      <c r="H19" s="177">
        <f t="shared" si="6"/>
        <v>0</v>
      </c>
      <c r="I19" s="136">
        <f t="shared" si="7"/>
        <v>0</v>
      </c>
      <c r="J19" s="272"/>
      <c r="K19" s="103"/>
      <c r="L19" s="104" t="str">
        <f t="shared" si="8"/>
        <v/>
      </c>
      <c r="M19" s="267"/>
      <c r="N19" s="268">
        <f t="shared" si="4"/>
        <v>0</v>
      </c>
    </row>
    <row r="20" spans="1:14" x14ac:dyDescent="0.25">
      <c r="A20" s="27"/>
      <c r="B20" s="103"/>
      <c r="C20" s="134"/>
      <c r="D20" s="138"/>
      <c r="E20" s="54"/>
      <c r="F20" s="104" t="str">
        <f t="shared" si="5"/>
        <v/>
      </c>
      <c r="G20" s="103"/>
      <c r="H20" s="177">
        <f t="shared" si="6"/>
        <v>0</v>
      </c>
      <c r="I20" s="136">
        <f t="shared" si="7"/>
        <v>0</v>
      </c>
      <c r="J20" s="272"/>
      <c r="K20" s="103"/>
      <c r="L20" s="104" t="str">
        <f t="shared" si="8"/>
        <v/>
      </c>
      <c r="M20" s="267"/>
      <c r="N20" s="268">
        <f t="shared" si="4"/>
        <v>0</v>
      </c>
    </row>
    <row r="21" spans="1:14" x14ac:dyDescent="0.25">
      <c r="A21" s="27"/>
      <c r="B21" s="103"/>
      <c r="C21" s="134"/>
      <c r="D21" s="138"/>
      <c r="E21" s="54"/>
      <c r="F21" s="104" t="str">
        <f t="shared" si="5"/>
        <v/>
      </c>
      <c r="G21" s="103"/>
      <c r="H21" s="177">
        <f t="shared" si="6"/>
        <v>0</v>
      </c>
      <c r="I21" s="136">
        <f t="shared" si="7"/>
        <v>0</v>
      </c>
      <c r="J21" s="272"/>
      <c r="K21" s="103"/>
      <c r="L21" s="104" t="str">
        <f t="shared" si="8"/>
        <v/>
      </c>
      <c r="M21" s="267"/>
      <c r="N21" s="268">
        <f t="shared" si="4"/>
        <v>0</v>
      </c>
    </row>
    <row r="22" spans="1:14" x14ac:dyDescent="0.25">
      <c r="A22" s="27"/>
      <c r="B22" s="103"/>
      <c r="C22" s="134"/>
      <c r="D22" s="138"/>
      <c r="E22" s="54"/>
      <c r="F22" s="104" t="str">
        <f t="shared" si="5"/>
        <v/>
      </c>
      <c r="G22" s="103"/>
      <c r="H22" s="177">
        <f t="shared" si="6"/>
        <v>0</v>
      </c>
      <c r="I22" s="136">
        <f t="shared" si="7"/>
        <v>0</v>
      </c>
      <c r="J22" s="272"/>
      <c r="K22" s="103"/>
      <c r="L22" s="104" t="str">
        <f t="shared" si="8"/>
        <v/>
      </c>
      <c r="M22" s="267"/>
      <c r="N22" s="268">
        <f t="shared" si="4"/>
        <v>0</v>
      </c>
    </row>
    <row r="23" spans="1:14" x14ac:dyDescent="0.25">
      <c r="A23" s="27"/>
      <c r="B23" s="103"/>
      <c r="C23" s="134"/>
      <c r="D23" s="138"/>
      <c r="E23" s="54"/>
      <c r="F23" s="104" t="str">
        <f t="shared" si="5"/>
        <v/>
      </c>
      <c r="G23" s="103"/>
      <c r="H23" s="177">
        <f t="shared" si="6"/>
        <v>0</v>
      </c>
      <c r="I23" s="136">
        <f t="shared" si="7"/>
        <v>0</v>
      </c>
      <c r="J23" s="272"/>
      <c r="K23" s="103"/>
      <c r="L23" s="104" t="str">
        <f t="shared" si="8"/>
        <v/>
      </c>
      <c r="M23" s="267"/>
      <c r="N23" s="268">
        <f t="shared" si="4"/>
        <v>0</v>
      </c>
    </row>
    <row r="24" spans="1:14" x14ac:dyDescent="0.25">
      <c r="A24" s="27"/>
      <c r="B24" s="103"/>
      <c r="C24" s="134"/>
      <c r="D24" s="138"/>
      <c r="E24" s="54"/>
      <c r="F24" s="104" t="str">
        <f t="shared" si="5"/>
        <v/>
      </c>
      <c r="G24" s="103"/>
      <c r="H24" s="177">
        <f t="shared" si="6"/>
        <v>0</v>
      </c>
      <c r="I24" s="136">
        <f t="shared" si="7"/>
        <v>0</v>
      </c>
      <c r="J24" s="272"/>
      <c r="K24" s="103"/>
      <c r="L24" s="104" t="str">
        <f t="shared" si="8"/>
        <v/>
      </c>
      <c r="M24" s="267"/>
      <c r="N24" s="268">
        <f t="shared" si="4"/>
        <v>0</v>
      </c>
    </row>
    <row r="25" spans="1:14" x14ac:dyDescent="0.25">
      <c r="A25" s="27"/>
      <c r="B25" s="103"/>
      <c r="C25" s="134"/>
      <c r="D25" s="138"/>
      <c r="E25" s="54"/>
      <c r="F25" s="104" t="str">
        <f t="shared" si="5"/>
        <v/>
      </c>
      <c r="G25" s="103"/>
      <c r="H25" s="177">
        <f t="shared" si="6"/>
        <v>0</v>
      </c>
      <c r="I25" s="136">
        <f t="shared" si="7"/>
        <v>0</v>
      </c>
      <c r="J25" s="272"/>
      <c r="K25" s="103"/>
      <c r="L25" s="104" t="str">
        <f t="shared" si="8"/>
        <v/>
      </c>
      <c r="M25" s="267"/>
      <c r="N25" s="268">
        <f t="shared" si="4"/>
        <v>0</v>
      </c>
    </row>
    <row r="26" spans="1:14" x14ac:dyDescent="0.25">
      <c r="A26" s="27"/>
      <c r="B26" s="103"/>
      <c r="C26" s="134"/>
      <c r="D26" s="138"/>
      <c r="E26" s="54"/>
      <c r="F26" s="104" t="str">
        <f t="shared" si="5"/>
        <v/>
      </c>
      <c r="G26" s="103"/>
      <c r="H26" s="177">
        <f t="shared" si="6"/>
        <v>0</v>
      </c>
      <c r="I26" s="136">
        <f t="shared" si="7"/>
        <v>0</v>
      </c>
      <c r="J26" s="272"/>
      <c r="K26" s="103"/>
      <c r="L26" s="104" t="str">
        <f t="shared" si="8"/>
        <v/>
      </c>
      <c r="M26" s="267"/>
      <c r="N26" s="268">
        <f t="shared" si="4"/>
        <v>0</v>
      </c>
    </row>
    <row r="27" spans="1:14" x14ac:dyDescent="0.25">
      <c r="A27" s="27"/>
      <c r="B27" s="103"/>
      <c r="C27" s="134"/>
      <c r="D27" s="138"/>
      <c r="E27" s="54"/>
      <c r="F27" s="104" t="str">
        <f t="shared" si="5"/>
        <v/>
      </c>
      <c r="G27" s="103"/>
      <c r="H27" s="177">
        <f t="shared" si="6"/>
        <v>0</v>
      </c>
      <c r="I27" s="136">
        <f t="shared" si="7"/>
        <v>0</v>
      </c>
      <c r="J27" s="272"/>
      <c r="K27" s="103"/>
      <c r="L27" s="104" t="str">
        <f t="shared" si="8"/>
        <v/>
      </c>
      <c r="M27" s="267"/>
      <c r="N27" s="268">
        <f t="shared" si="4"/>
        <v>0</v>
      </c>
    </row>
    <row r="28" spans="1:14" x14ac:dyDescent="0.25">
      <c r="A28" s="27"/>
      <c r="B28" s="103"/>
      <c r="C28" s="134"/>
      <c r="D28" s="138"/>
      <c r="E28" s="54"/>
      <c r="F28" s="104" t="str">
        <f t="shared" si="5"/>
        <v/>
      </c>
      <c r="G28" s="103"/>
      <c r="H28" s="177">
        <f t="shared" si="6"/>
        <v>0</v>
      </c>
      <c r="I28" s="136">
        <f t="shared" si="7"/>
        <v>0</v>
      </c>
      <c r="J28" s="272"/>
      <c r="K28" s="103"/>
      <c r="L28" s="104" t="str">
        <f t="shared" si="8"/>
        <v/>
      </c>
      <c r="M28" s="267"/>
      <c r="N28" s="268">
        <f t="shared" si="4"/>
        <v>0</v>
      </c>
    </row>
    <row r="29" spans="1:14" x14ac:dyDescent="0.25">
      <c r="A29" s="27"/>
      <c r="B29" s="103"/>
      <c r="C29" s="134"/>
      <c r="D29" s="138"/>
      <c r="E29" s="54"/>
      <c r="F29" s="104" t="str">
        <f t="shared" si="5"/>
        <v/>
      </c>
      <c r="G29" s="103"/>
      <c r="H29" s="177">
        <f t="shared" si="6"/>
        <v>0</v>
      </c>
      <c r="I29" s="136">
        <f t="shared" si="7"/>
        <v>0</v>
      </c>
      <c r="J29" s="272"/>
      <c r="K29" s="103"/>
      <c r="L29" s="104" t="str">
        <f t="shared" si="8"/>
        <v/>
      </c>
      <c r="M29" s="267"/>
      <c r="N29" s="268">
        <f t="shared" si="4"/>
        <v>0</v>
      </c>
    </row>
    <row r="30" spans="1:14" x14ac:dyDescent="0.25">
      <c r="A30" s="27"/>
      <c r="B30" s="103"/>
      <c r="C30" s="134"/>
      <c r="D30" s="138"/>
      <c r="E30" s="54"/>
      <c r="F30" s="104" t="str">
        <f t="shared" si="5"/>
        <v/>
      </c>
      <c r="G30" s="103"/>
      <c r="H30" s="177">
        <f t="shared" si="6"/>
        <v>0</v>
      </c>
      <c r="I30" s="136">
        <f t="shared" si="7"/>
        <v>0</v>
      </c>
      <c r="J30" s="272"/>
      <c r="K30" s="103"/>
      <c r="L30" s="104" t="str">
        <f t="shared" si="8"/>
        <v/>
      </c>
      <c r="M30" s="267"/>
      <c r="N30" s="268">
        <f t="shared" si="4"/>
        <v>0</v>
      </c>
    </row>
    <row r="31" spans="1:14" x14ac:dyDescent="0.25">
      <c r="A31" s="27"/>
      <c r="B31" s="103"/>
      <c r="C31" s="134"/>
      <c r="D31" s="138"/>
      <c r="E31" s="54"/>
      <c r="F31" s="104" t="str">
        <f t="shared" si="5"/>
        <v/>
      </c>
      <c r="G31" s="103"/>
      <c r="H31" s="177">
        <f t="shared" si="6"/>
        <v>0</v>
      </c>
      <c r="I31" s="136">
        <f t="shared" si="7"/>
        <v>0</v>
      </c>
      <c r="J31" s="272"/>
      <c r="K31" s="103"/>
      <c r="L31" s="104" t="str">
        <f t="shared" si="8"/>
        <v/>
      </c>
      <c r="M31" s="267"/>
      <c r="N31" s="270">
        <f t="shared" si="4"/>
        <v>0</v>
      </c>
    </row>
    <row r="32" spans="1:14" x14ac:dyDescent="0.25">
      <c r="A32" s="27"/>
      <c r="B32" s="103"/>
      <c r="C32" s="134"/>
      <c r="D32" s="138"/>
      <c r="E32" s="54"/>
      <c r="F32" s="104" t="str">
        <f t="shared" si="5"/>
        <v/>
      </c>
      <c r="G32" s="103"/>
      <c r="H32" s="177">
        <f t="shared" si="6"/>
        <v>0</v>
      </c>
      <c r="I32" s="136">
        <f t="shared" si="7"/>
        <v>0</v>
      </c>
      <c r="J32" s="272"/>
      <c r="K32" s="103"/>
      <c r="L32" s="104" t="str">
        <f t="shared" si="8"/>
        <v/>
      </c>
      <c r="M32" s="267"/>
      <c r="N32" s="270">
        <f t="shared" si="4"/>
        <v>0</v>
      </c>
    </row>
    <row r="33" spans="1:14" x14ac:dyDescent="0.25">
      <c r="A33" s="27"/>
      <c r="B33" s="103"/>
      <c r="C33" s="134"/>
      <c r="D33" s="138"/>
      <c r="E33" s="54"/>
      <c r="F33" s="104" t="str">
        <f t="shared" ref="F33:F35" si="9">IFERROR(+E33/D33,"")</f>
        <v/>
      </c>
      <c r="G33" s="103"/>
      <c r="H33" s="177">
        <f t="shared" ref="H33:H35" si="10">G33*E33</f>
        <v>0</v>
      </c>
      <c r="I33" s="136">
        <f t="shared" ref="I33:I35" si="11">IF(G33&lt;33.8,G33*E33,33.8*E33)</f>
        <v>0</v>
      </c>
      <c r="J33" s="272"/>
      <c r="K33" s="103"/>
      <c r="L33" s="104" t="str">
        <f t="shared" ref="L33:L35" si="12">IFERROR(+K33/J33,"")</f>
        <v/>
      </c>
      <c r="M33" s="267"/>
      <c r="N33" s="270">
        <f t="shared" si="4"/>
        <v>0</v>
      </c>
    </row>
    <row r="34" spans="1:14" x14ac:dyDescent="0.25">
      <c r="A34" s="27"/>
      <c r="B34" s="103"/>
      <c r="C34" s="134"/>
      <c r="D34" s="138"/>
      <c r="E34" s="54"/>
      <c r="F34" s="104" t="str">
        <f t="shared" si="9"/>
        <v/>
      </c>
      <c r="G34" s="103"/>
      <c r="H34" s="177">
        <f t="shared" si="10"/>
        <v>0</v>
      </c>
      <c r="I34" s="136">
        <f t="shared" si="11"/>
        <v>0</v>
      </c>
      <c r="J34" s="272"/>
      <c r="K34" s="103"/>
      <c r="L34" s="104" t="str">
        <f t="shared" si="12"/>
        <v/>
      </c>
      <c r="M34" s="267"/>
      <c r="N34" s="270">
        <f t="shared" si="4"/>
        <v>0</v>
      </c>
    </row>
    <row r="35" spans="1:14" x14ac:dyDescent="0.25">
      <c r="A35" s="27"/>
      <c r="B35" s="103"/>
      <c r="C35" s="134"/>
      <c r="D35" s="138"/>
      <c r="E35" s="54"/>
      <c r="F35" s="104" t="str">
        <f t="shared" si="9"/>
        <v/>
      </c>
      <c r="G35" s="103"/>
      <c r="H35" s="177">
        <f t="shared" si="10"/>
        <v>0</v>
      </c>
      <c r="I35" s="136">
        <f t="shared" si="11"/>
        <v>0</v>
      </c>
      <c r="J35" s="272"/>
      <c r="K35" s="103"/>
      <c r="L35" s="104" t="str">
        <f t="shared" si="12"/>
        <v/>
      </c>
      <c r="M35" s="267"/>
      <c r="N35" s="270">
        <f t="shared" si="4"/>
        <v>0</v>
      </c>
    </row>
    <row r="36" spans="1:14" x14ac:dyDescent="0.25">
      <c r="A36" s="27"/>
      <c r="B36" s="103"/>
      <c r="C36" s="134"/>
      <c r="D36" s="138"/>
      <c r="E36" s="54"/>
      <c r="F36" s="104" t="str">
        <f t="shared" si="5"/>
        <v/>
      </c>
      <c r="G36" s="103"/>
      <c r="H36" s="177">
        <f t="shared" si="6"/>
        <v>0</v>
      </c>
      <c r="I36" s="136">
        <f t="shared" si="7"/>
        <v>0</v>
      </c>
      <c r="J36" s="272"/>
      <c r="K36" s="103"/>
      <c r="L36" s="104" t="str">
        <f t="shared" si="8"/>
        <v/>
      </c>
      <c r="M36" s="267"/>
      <c r="N36" s="270">
        <f t="shared" si="4"/>
        <v>0</v>
      </c>
    </row>
    <row r="37" spans="1:14" x14ac:dyDescent="0.25">
      <c r="A37" s="27"/>
      <c r="B37" s="103"/>
      <c r="C37" s="134"/>
      <c r="D37" s="138"/>
      <c r="E37" s="54"/>
      <c r="F37" s="104" t="str">
        <f t="shared" si="5"/>
        <v/>
      </c>
      <c r="G37" s="103"/>
      <c r="H37" s="177">
        <f t="shared" si="6"/>
        <v>0</v>
      </c>
      <c r="I37" s="136">
        <f t="shared" si="7"/>
        <v>0</v>
      </c>
      <c r="J37" s="272"/>
      <c r="K37" s="103"/>
      <c r="L37" s="104" t="str">
        <f t="shared" si="8"/>
        <v/>
      </c>
      <c r="M37" s="267"/>
      <c r="N37" s="270">
        <f t="shared" si="4"/>
        <v>0</v>
      </c>
    </row>
    <row r="38" spans="1:14" x14ac:dyDescent="0.25">
      <c r="A38" s="27"/>
      <c r="B38" s="103"/>
      <c r="C38" s="134"/>
      <c r="D38" s="138"/>
      <c r="E38" s="54"/>
      <c r="F38" s="104" t="str">
        <f t="shared" si="5"/>
        <v/>
      </c>
      <c r="G38" s="103"/>
      <c r="H38" s="177">
        <f t="shared" si="6"/>
        <v>0</v>
      </c>
      <c r="I38" s="136">
        <f t="shared" si="7"/>
        <v>0</v>
      </c>
      <c r="J38" s="272"/>
      <c r="K38" s="103"/>
      <c r="L38" s="104" t="str">
        <f t="shared" si="8"/>
        <v/>
      </c>
      <c r="M38" s="267"/>
      <c r="N38" s="270">
        <f t="shared" si="4"/>
        <v>0</v>
      </c>
    </row>
    <row r="39" spans="1:14" x14ac:dyDescent="0.25">
      <c r="A39" s="27"/>
      <c r="B39" s="103"/>
      <c r="C39" s="134"/>
      <c r="D39" s="138"/>
      <c r="E39" s="54"/>
      <c r="F39" s="104" t="str">
        <f t="shared" si="5"/>
        <v/>
      </c>
      <c r="G39" s="103"/>
      <c r="H39" s="177">
        <f t="shared" si="6"/>
        <v>0</v>
      </c>
      <c r="I39" s="136">
        <f t="shared" si="7"/>
        <v>0</v>
      </c>
      <c r="J39" s="272"/>
      <c r="K39" s="103"/>
      <c r="L39" s="104" t="str">
        <f t="shared" si="8"/>
        <v/>
      </c>
      <c r="M39" s="267"/>
      <c r="N39" s="270">
        <f t="shared" si="4"/>
        <v>0</v>
      </c>
    </row>
    <row r="40" spans="1:14" x14ac:dyDescent="0.25">
      <c r="A40" s="27"/>
      <c r="B40" s="103"/>
      <c r="C40" s="134"/>
      <c r="D40" s="138"/>
      <c r="E40" s="54"/>
      <c r="F40" s="104" t="str">
        <f t="shared" si="5"/>
        <v/>
      </c>
      <c r="G40" s="103"/>
      <c r="H40" s="177">
        <f t="shared" si="6"/>
        <v>0</v>
      </c>
      <c r="I40" s="136">
        <f t="shared" si="7"/>
        <v>0</v>
      </c>
      <c r="J40" s="272"/>
      <c r="K40" s="103"/>
      <c r="L40" s="104" t="str">
        <f t="shared" si="8"/>
        <v/>
      </c>
      <c r="M40" s="267"/>
      <c r="N40" s="270">
        <f t="shared" si="4"/>
        <v>0</v>
      </c>
    </row>
    <row r="41" spans="1:14" x14ac:dyDescent="0.25">
      <c r="A41" s="27"/>
      <c r="B41" s="103"/>
      <c r="C41" s="134"/>
      <c r="D41" s="138"/>
      <c r="E41" s="54"/>
      <c r="F41" s="104" t="str">
        <f t="shared" si="5"/>
        <v/>
      </c>
      <c r="G41" s="103"/>
      <c r="H41" s="177">
        <f t="shared" si="6"/>
        <v>0</v>
      </c>
      <c r="I41" s="136">
        <f t="shared" si="7"/>
        <v>0</v>
      </c>
      <c r="J41" s="272"/>
      <c r="K41" s="103"/>
      <c r="L41" s="104" t="str">
        <f t="shared" si="8"/>
        <v/>
      </c>
      <c r="M41" s="267"/>
      <c r="N41" s="270">
        <f t="shared" si="4"/>
        <v>0</v>
      </c>
    </row>
    <row r="42" spans="1:14" x14ac:dyDescent="0.25">
      <c r="A42" s="27"/>
      <c r="B42" s="103"/>
      <c r="C42" s="134"/>
      <c r="D42" s="138"/>
      <c r="E42" s="54"/>
      <c r="F42" s="104" t="str">
        <f t="shared" si="5"/>
        <v/>
      </c>
      <c r="G42" s="103"/>
      <c r="H42" s="177">
        <f t="shared" si="6"/>
        <v>0</v>
      </c>
      <c r="I42" s="136">
        <f t="shared" si="7"/>
        <v>0</v>
      </c>
      <c r="J42" s="272"/>
      <c r="K42" s="103"/>
      <c r="L42" s="104" t="str">
        <f t="shared" si="8"/>
        <v/>
      </c>
      <c r="M42" s="267"/>
      <c r="N42" s="270">
        <f t="shared" si="4"/>
        <v>0</v>
      </c>
    </row>
    <row r="43" spans="1:14" ht="15.75" thickBot="1" x14ac:dyDescent="0.3">
      <c r="A43" s="278"/>
      <c r="B43" s="279"/>
      <c r="C43" s="280"/>
      <c r="D43" s="281"/>
      <c r="E43" s="282"/>
      <c r="F43" s="283" t="str">
        <f t="shared" si="5"/>
        <v/>
      </c>
      <c r="G43" s="279"/>
      <c r="H43" s="284">
        <f t="shared" si="6"/>
        <v>0</v>
      </c>
      <c r="I43" s="285">
        <f t="shared" si="7"/>
        <v>0</v>
      </c>
      <c r="J43" s="298"/>
      <c r="K43" s="279"/>
      <c r="L43" s="283" t="str">
        <f t="shared" si="8"/>
        <v/>
      </c>
      <c r="M43" s="286"/>
      <c r="N43" s="287">
        <f t="shared" si="4"/>
        <v>0</v>
      </c>
    </row>
    <row r="44" spans="1:14" s="294" customFormat="1" ht="19.5" thickBot="1" x14ac:dyDescent="0.35">
      <c r="A44" s="488" t="s">
        <v>65</v>
      </c>
      <c r="B44" s="489"/>
      <c r="C44" s="295"/>
      <c r="D44" s="297">
        <f>SUM(D14:D43)</f>
        <v>0</v>
      </c>
      <c r="E44" s="288">
        <f>SUM(E14:E43)</f>
        <v>0</v>
      </c>
      <c r="F44" s="289"/>
      <c r="G44" s="290"/>
      <c r="H44" s="291">
        <f>SUM(H14:H43)</f>
        <v>0</v>
      </c>
      <c r="I44" s="296">
        <f>SUM(I14:I43)</f>
        <v>0</v>
      </c>
      <c r="J44" s="299">
        <f>SUM(J14:J43)</f>
        <v>0</v>
      </c>
      <c r="K44" s="292">
        <f>SUM(K14:K43)</f>
        <v>0</v>
      </c>
      <c r="L44" s="289"/>
      <c r="M44" s="290"/>
      <c r="N44" s="293">
        <f>SUM(N14:N43)</f>
        <v>0</v>
      </c>
    </row>
    <row r="45" spans="1:14" x14ac:dyDescent="0.25">
      <c r="A45" s="46" t="s">
        <v>224</v>
      </c>
      <c r="B45" s="46"/>
      <c r="C45" s="46"/>
      <c r="D45" s="46"/>
      <c r="E45" s="47"/>
      <c r="F45" s="46"/>
      <c r="G45" s="46"/>
      <c r="H45" s="46"/>
      <c r="I45" s="46"/>
    </row>
    <row r="46" spans="1:14" x14ac:dyDescent="0.25">
      <c r="H46" s="46"/>
      <c r="I46" s="46"/>
    </row>
    <row r="47" spans="1:14" x14ac:dyDescent="0.25">
      <c r="A47" s="105" t="s">
        <v>66</v>
      </c>
      <c r="H47" s="46"/>
      <c r="I47" s="46"/>
    </row>
    <row r="48" spans="1:14" x14ac:dyDescent="0.25">
      <c r="E48" s="482" t="s">
        <v>52</v>
      </c>
      <c r="F48" s="483"/>
      <c r="H48" s="484" t="s">
        <v>53</v>
      </c>
      <c r="I48" s="485"/>
    </row>
    <row r="49" spans="1:14" ht="49.5" x14ac:dyDescent="0.25">
      <c r="A49" s="472" t="s">
        <v>68</v>
      </c>
      <c r="B49" s="473"/>
      <c r="C49" s="473"/>
      <c r="D49" s="474"/>
      <c r="E49" s="139" t="s">
        <v>69</v>
      </c>
      <c r="F49" s="171" t="s">
        <v>335</v>
      </c>
      <c r="H49" s="172" t="s">
        <v>69</v>
      </c>
      <c r="I49" s="173" t="s">
        <v>71</v>
      </c>
    </row>
    <row r="50" spans="1:14" ht="22.5" customHeight="1" x14ac:dyDescent="0.25">
      <c r="A50" s="178">
        <v>1</v>
      </c>
      <c r="B50" s="179" t="s">
        <v>225</v>
      </c>
      <c r="C50" s="486" t="s">
        <v>226</v>
      </c>
      <c r="D50" s="487"/>
      <c r="E50" s="106"/>
      <c r="F50" s="109"/>
      <c r="H50" s="109"/>
      <c r="I50" s="109"/>
      <c r="J50" s="107"/>
      <c r="K50" s="107"/>
      <c r="L50" s="107"/>
      <c r="M50" s="107"/>
      <c r="N50" s="107"/>
    </row>
    <row r="51" spans="1:14" ht="22.5" customHeight="1" x14ac:dyDescent="0.25">
      <c r="A51" s="178">
        <v>2</v>
      </c>
      <c r="B51" s="180" t="s">
        <v>227</v>
      </c>
      <c r="C51" s="486" t="s">
        <v>228</v>
      </c>
      <c r="D51" s="487"/>
      <c r="E51" s="30"/>
      <c r="F51" s="109"/>
      <c r="H51" s="109"/>
      <c r="I51" s="109"/>
      <c r="J51" s="107"/>
      <c r="K51" s="107"/>
      <c r="L51" s="107"/>
      <c r="M51" s="107"/>
      <c r="N51" s="107"/>
    </row>
    <row r="52" spans="1:14" x14ac:dyDescent="0.25">
      <c r="A52" s="178">
        <v>3</v>
      </c>
      <c r="B52" s="180" t="s">
        <v>229</v>
      </c>
      <c r="C52" s="486" t="s">
        <v>230</v>
      </c>
      <c r="D52" s="487"/>
      <c r="E52" s="106"/>
      <c r="F52" s="109"/>
      <c r="H52" s="109"/>
      <c r="I52" s="109"/>
      <c r="J52" s="107"/>
      <c r="K52" s="107"/>
      <c r="L52" s="107"/>
      <c r="M52" s="107"/>
      <c r="N52" s="107"/>
    </row>
    <row r="53" spans="1:14" x14ac:dyDescent="0.25">
      <c r="A53" s="178">
        <v>4</v>
      </c>
      <c r="B53" s="180" t="s">
        <v>231</v>
      </c>
      <c r="C53" s="486" t="s">
        <v>232</v>
      </c>
      <c r="D53" s="487"/>
      <c r="E53" s="106"/>
      <c r="F53" s="109"/>
      <c r="H53" s="109"/>
      <c r="I53" s="109"/>
      <c r="J53" s="107"/>
      <c r="K53" s="107"/>
      <c r="L53" s="107"/>
      <c r="M53" s="107"/>
      <c r="N53" s="107"/>
    </row>
    <row r="54" spans="1:14" x14ac:dyDescent="0.25">
      <c r="A54" s="178">
        <v>5</v>
      </c>
      <c r="B54" s="180" t="s">
        <v>233</v>
      </c>
      <c r="C54" s="486" t="s">
        <v>234</v>
      </c>
      <c r="D54" s="487"/>
      <c r="E54" s="30"/>
      <c r="F54" s="109"/>
      <c r="H54" s="109"/>
      <c r="I54" s="109"/>
      <c r="J54" s="107"/>
      <c r="K54" s="107"/>
      <c r="L54" s="107"/>
      <c r="M54" s="107"/>
      <c r="N54" s="107"/>
    </row>
    <row r="55" spans="1:14" x14ac:dyDescent="0.25">
      <c r="A55" s="178">
        <v>6</v>
      </c>
      <c r="B55" s="180" t="s">
        <v>235</v>
      </c>
      <c r="C55" s="486" t="s">
        <v>236</v>
      </c>
      <c r="D55" s="487"/>
      <c r="E55" s="106"/>
      <c r="F55" s="109"/>
      <c r="H55" s="109"/>
      <c r="I55" s="109"/>
      <c r="J55" s="107"/>
      <c r="K55" s="107"/>
      <c r="L55" s="107"/>
      <c r="M55" s="107"/>
      <c r="N55" s="107"/>
    </row>
    <row r="56" spans="1:14" x14ac:dyDescent="0.25">
      <c r="A56" s="178">
        <v>7</v>
      </c>
      <c r="B56" s="180" t="s">
        <v>237</v>
      </c>
      <c r="C56" s="486" t="s">
        <v>238</v>
      </c>
      <c r="D56" s="487"/>
      <c r="E56" s="106"/>
      <c r="F56" s="109"/>
      <c r="H56" s="109"/>
      <c r="I56" s="109"/>
      <c r="J56" s="107"/>
      <c r="K56" s="107"/>
      <c r="L56" s="107"/>
      <c r="M56" s="107"/>
      <c r="N56" s="107"/>
    </row>
    <row r="57" spans="1:14" x14ac:dyDescent="0.25">
      <c r="A57" s="178">
        <v>8</v>
      </c>
      <c r="B57" s="180" t="s">
        <v>239</v>
      </c>
      <c r="C57" s="486" t="s">
        <v>240</v>
      </c>
      <c r="D57" s="487"/>
      <c r="E57" s="106"/>
      <c r="F57" s="109"/>
      <c r="H57" s="109"/>
      <c r="I57" s="109"/>
      <c r="J57" s="108"/>
      <c r="K57" s="108"/>
      <c r="L57" s="108"/>
      <c r="M57" s="108"/>
      <c r="N57" s="108"/>
    </row>
    <row r="58" spans="1:14" x14ac:dyDescent="0.25">
      <c r="A58" s="178">
        <v>9</v>
      </c>
      <c r="B58" s="180" t="s">
        <v>241</v>
      </c>
      <c r="C58" s="486" t="s">
        <v>242</v>
      </c>
      <c r="D58" s="487"/>
      <c r="E58" s="106"/>
      <c r="F58" s="109"/>
      <c r="H58" s="109"/>
      <c r="I58" s="109"/>
    </row>
    <row r="59" spans="1:14" x14ac:dyDescent="0.25">
      <c r="A59" s="178">
        <v>10</v>
      </c>
      <c r="B59" s="180" t="s">
        <v>243</v>
      </c>
      <c r="C59" s="486" t="s">
        <v>244</v>
      </c>
      <c r="D59" s="487"/>
      <c r="E59" s="30"/>
      <c r="F59" s="109"/>
      <c r="H59" s="109"/>
      <c r="I59" s="109"/>
    </row>
    <row r="60" spans="1:14" x14ac:dyDescent="0.25">
      <c r="A60" s="178">
        <v>11</v>
      </c>
      <c r="B60" s="180" t="s">
        <v>245</v>
      </c>
      <c r="C60" s="486" t="s">
        <v>246</v>
      </c>
      <c r="D60" s="487"/>
      <c r="E60" s="106"/>
      <c r="F60" s="109"/>
      <c r="H60" s="109"/>
      <c r="I60" s="109"/>
    </row>
    <row r="61" spans="1:14" x14ac:dyDescent="0.25">
      <c r="A61" s="178">
        <v>12</v>
      </c>
      <c r="B61" s="180" t="s">
        <v>247</v>
      </c>
      <c r="C61" s="486" t="s">
        <v>248</v>
      </c>
      <c r="D61" s="487"/>
      <c r="E61" s="106"/>
      <c r="F61" s="109"/>
      <c r="H61" s="109"/>
      <c r="I61" s="109"/>
    </row>
    <row r="62" spans="1:14" x14ac:dyDescent="0.25">
      <c r="A62" s="178">
        <v>13</v>
      </c>
      <c r="B62" s="180" t="s">
        <v>249</v>
      </c>
      <c r="C62" s="486" t="s">
        <v>250</v>
      </c>
      <c r="D62" s="487"/>
      <c r="E62" s="106"/>
      <c r="F62" s="109"/>
      <c r="H62" s="109"/>
      <c r="I62" s="109"/>
    </row>
    <row r="63" spans="1:14" x14ac:dyDescent="0.25">
      <c r="A63" s="178">
        <v>14</v>
      </c>
      <c r="B63" s="180" t="s">
        <v>251</v>
      </c>
      <c r="C63" s="486" t="s">
        <v>252</v>
      </c>
      <c r="D63" s="487"/>
      <c r="E63" s="106"/>
      <c r="F63" s="109"/>
      <c r="H63" s="109"/>
      <c r="I63" s="109"/>
    </row>
    <row r="64" spans="1:14" x14ac:dyDescent="0.25">
      <c r="A64" s="178">
        <v>15</v>
      </c>
      <c r="B64" s="180" t="s">
        <v>253</v>
      </c>
      <c r="C64" s="486" t="s">
        <v>254</v>
      </c>
      <c r="D64" s="487"/>
      <c r="E64" s="106"/>
      <c r="F64" s="109"/>
      <c r="H64" s="109"/>
      <c r="I64" s="109"/>
    </row>
    <row r="65" spans="1:9" x14ac:dyDescent="0.25">
      <c r="A65" s="178">
        <v>16</v>
      </c>
      <c r="B65" s="180" t="s">
        <v>255</v>
      </c>
      <c r="C65" s="486" t="s">
        <v>256</v>
      </c>
      <c r="D65" s="487"/>
      <c r="E65" s="106"/>
      <c r="F65" s="109"/>
      <c r="H65" s="109"/>
      <c r="I65" s="109"/>
    </row>
    <row r="66" spans="1:9" x14ac:dyDescent="0.25">
      <c r="A66" s="178">
        <v>17</v>
      </c>
      <c r="B66" s="180" t="s">
        <v>257</v>
      </c>
      <c r="C66" s="486" t="s">
        <v>258</v>
      </c>
      <c r="D66" s="487"/>
      <c r="E66" s="106"/>
      <c r="F66" s="109"/>
      <c r="H66" s="109"/>
      <c r="I66" s="109"/>
    </row>
    <row r="67" spans="1:9" x14ac:dyDescent="0.25">
      <c r="A67" s="178">
        <v>18</v>
      </c>
      <c r="B67" s="180" t="s">
        <v>259</v>
      </c>
      <c r="C67" s="486" t="s">
        <v>260</v>
      </c>
      <c r="D67" s="487"/>
      <c r="E67" s="106"/>
      <c r="F67" s="109"/>
      <c r="H67" s="109"/>
      <c r="I67" s="109"/>
    </row>
    <row r="68" spans="1:9" x14ac:dyDescent="0.25">
      <c r="A68" s="178">
        <v>19</v>
      </c>
      <c r="B68" s="180" t="s">
        <v>261</v>
      </c>
      <c r="C68" s="486" t="s">
        <v>262</v>
      </c>
      <c r="D68" s="487"/>
      <c r="E68" s="106"/>
      <c r="F68" s="109"/>
      <c r="H68" s="109"/>
      <c r="I68" s="109"/>
    </row>
    <row r="69" spans="1:9" x14ac:dyDescent="0.25">
      <c r="A69" s="178">
        <v>20</v>
      </c>
      <c r="B69" s="180" t="s">
        <v>263</v>
      </c>
      <c r="C69" s="486" t="s">
        <v>264</v>
      </c>
      <c r="D69" s="487"/>
      <c r="E69" s="106"/>
      <c r="F69" s="109"/>
      <c r="H69" s="109"/>
      <c r="I69" s="109"/>
    </row>
    <row r="70" spans="1:9" x14ac:dyDescent="0.25">
      <c r="A70" s="178">
        <v>21</v>
      </c>
      <c r="B70" s="180" t="s">
        <v>265</v>
      </c>
      <c r="C70" s="486" t="s">
        <v>266</v>
      </c>
      <c r="D70" s="487"/>
      <c r="E70" s="106"/>
      <c r="F70" s="109"/>
      <c r="H70" s="109"/>
      <c r="I70" s="109"/>
    </row>
    <row r="71" spans="1:9" x14ac:dyDescent="0.25">
      <c r="A71" s="178">
        <v>22</v>
      </c>
      <c r="B71" s="180" t="s">
        <v>267</v>
      </c>
      <c r="C71" s="486" t="s">
        <v>268</v>
      </c>
      <c r="D71" s="487"/>
      <c r="E71" s="106"/>
      <c r="F71" s="109"/>
      <c r="H71" s="109"/>
      <c r="I71" s="109"/>
    </row>
    <row r="72" spans="1:9" x14ac:dyDescent="0.25">
      <c r="A72" s="178">
        <v>23</v>
      </c>
      <c r="B72" s="180" t="s">
        <v>269</v>
      </c>
      <c r="C72" s="486" t="s">
        <v>270</v>
      </c>
      <c r="D72" s="487"/>
      <c r="E72" s="106"/>
      <c r="F72" s="109"/>
      <c r="H72" s="109"/>
      <c r="I72" s="109"/>
    </row>
    <row r="73" spans="1:9" x14ac:dyDescent="0.25">
      <c r="A73" s="178">
        <v>24</v>
      </c>
      <c r="B73" s="180" t="s">
        <v>271</v>
      </c>
      <c r="C73" s="486" t="s">
        <v>272</v>
      </c>
      <c r="D73" s="487"/>
      <c r="E73" s="106"/>
      <c r="F73" s="109"/>
      <c r="H73" s="109"/>
      <c r="I73" s="109"/>
    </row>
    <row r="74" spans="1:9" x14ac:dyDescent="0.25">
      <c r="A74" s="178">
        <v>25</v>
      </c>
      <c r="B74" s="180" t="s">
        <v>273</v>
      </c>
      <c r="C74" s="486" t="s">
        <v>274</v>
      </c>
      <c r="D74" s="487"/>
      <c r="E74" s="106"/>
      <c r="F74" s="109"/>
      <c r="H74" s="109"/>
      <c r="I74" s="109"/>
    </row>
    <row r="75" spans="1:9" x14ac:dyDescent="0.25">
      <c r="A75" s="178">
        <v>26</v>
      </c>
      <c r="B75" s="180" t="s">
        <v>275</v>
      </c>
      <c r="C75" s="486" t="s">
        <v>276</v>
      </c>
      <c r="D75" s="487"/>
      <c r="E75" s="106"/>
      <c r="F75" s="109"/>
      <c r="H75" s="109"/>
      <c r="I75" s="109"/>
    </row>
    <row r="76" spans="1:9" x14ac:dyDescent="0.25">
      <c r="A76" s="178">
        <v>27</v>
      </c>
      <c r="B76" s="180" t="s">
        <v>277</v>
      </c>
      <c r="C76" s="486" t="s">
        <v>278</v>
      </c>
      <c r="D76" s="487"/>
      <c r="E76" s="106"/>
      <c r="F76" s="109"/>
      <c r="H76" s="109"/>
      <c r="I76" s="109"/>
    </row>
    <row r="77" spans="1:9" x14ac:dyDescent="0.25">
      <c r="A77" s="178">
        <v>28</v>
      </c>
      <c r="B77" s="180" t="s">
        <v>279</v>
      </c>
      <c r="C77" s="486" t="s">
        <v>280</v>
      </c>
      <c r="D77" s="487"/>
      <c r="E77" s="106"/>
      <c r="F77" s="109"/>
      <c r="H77" s="109">
        <v>100</v>
      </c>
      <c r="I77" s="109">
        <v>50</v>
      </c>
    </row>
    <row r="78" spans="1:9" x14ac:dyDescent="0.25">
      <c r="A78" s="178">
        <v>29</v>
      </c>
      <c r="B78" s="180" t="s">
        <v>281</v>
      </c>
      <c r="C78" s="486" t="s">
        <v>282</v>
      </c>
      <c r="D78" s="487"/>
      <c r="E78" s="106"/>
      <c r="F78" s="109"/>
      <c r="H78" s="109"/>
      <c r="I78" s="109"/>
    </row>
    <row r="79" spans="1:9" x14ac:dyDescent="0.25">
      <c r="A79" s="178">
        <v>30</v>
      </c>
      <c r="B79" s="180" t="s">
        <v>283</v>
      </c>
      <c r="C79" s="486" t="s">
        <v>284</v>
      </c>
      <c r="D79" s="487"/>
      <c r="E79" s="106"/>
      <c r="F79" s="109"/>
      <c r="H79" s="109"/>
      <c r="I79" s="109"/>
    </row>
    <row r="80" spans="1:9" x14ac:dyDescent="0.25">
      <c r="A80" s="178">
        <v>31</v>
      </c>
      <c r="B80" s="180" t="s">
        <v>285</v>
      </c>
      <c r="C80" s="486" t="s">
        <v>286</v>
      </c>
      <c r="D80" s="487"/>
      <c r="E80" s="106"/>
      <c r="F80" s="109"/>
      <c r="H80" s="109"/>
      <c r="I80" s="109"/>
    </row>
    <row r="81" spans="1:9" x14ac:dyDescent="0.25">
      <c r="A81" s="178">
        <v>32</v>
      </c>
      <c r="B81" s="180" t="s">
        <v>287</v>
      </c>
      <c r="C81" s="486" t="s">
        <v>288</v>
      </c>
      <c r="D81" s="487"/>
      <c r="E81" s="106"/>
      <c r="F81" s="109"/>
      <c r="H81" s="109"/>
      <c r="I81" s="109"/>
    </row>
    <row r="82" spans="1:9" x14ac:dyDescent="0.25">
      <c r="A82" s="178">
        <v>33</v>
      </c>
      <c r="B82" s="180" t="s">
        <v>289</v>
      </c>
      <c r="C82" s="486" t="s">
        <v>290</v>
      </c>
      <c r="D82" s="487"/>
      <c r="E82" s="106"/>
      <c r="F82" s="109"/>
      <c r="H82" s="109"/>
      <c r="I82" s="109"/>
    </row>
    <row r="83" spans="1:9" x14ac:dyDescent="0.25">
      <c r="A83" s="178">
        <v>34</v>
      </c>
      <c r="B83" s="180" t="s">
        <v>291</v>
      </c>
      <c r="C83" s="486" t="s">
        <v>292</v>
      </c>
      <c r="D83" s="487"/>
      <c r="E83" s="106"/>
      <c r="F83" s="109"/>
      <c r="H83" s="109"/>
      <c r="I83" s="109"/>
    </row>
    <row r="84" spans="1:9" x14ac:dyDescent="0.25">
      <c r="A84" s="178">
        <v>35</v>
      </c>
      <c r="B84" s="180" t="s">
        <v>293</v>
      </c>
      <c r="C84" s="486" t="s">
        <v>294</v>
      </c>
      <c r="D84" s="487"/>
      <c r="E84" s="106"/>
      <c r="F84" s="109"/>
      <c r="H84" s="109">
        <v>50</v>
      </c>
      <c r="I84" s="109">
        <v>30</v>
      </c>
    </row>
    <row r="85" spans="1:9" x14ac:dyDescent="0.25">
      <c r="A85" s="178">
        <v>36</v>
      </c>
      <c r="B85" s="180" t="s">
        <v>295</v>
      </c>
      <c r="C85" s="486" t="s">
        <v>296</v>
      </c>
      <c r="D85" s="487"/>
      <c r="E85" s="106"/>
      <c r="F85" s="109"/>
      <c r="H85" s="109"/>
      <c r="I85" s="109"/>
    </row>
    <row r="86" spans="1:9" x14ac:dyDescent="0.25">
      <c r="A86" s="178">
        <v>37</v>
      </c>
      <c r="B86" s="180" t="s">
        <v>297</v>
      </c>
      <c r="C86" s="486" t="s">
        <v>298</v>
      </c>
      <c r="D86" s="487"/>
      <c r="E86" s="106"/>
      <c r="F86" s="109"/>
      <c r="H86" s="109"/>
      <c r="I86" s="109"/>
    </row>
    <row r="87" spans="1:9" x14ac:dyDescent="0.25">
      <c r="A87" s="178">
        <v>38</v>
      </c>
      <c r="B87" s="180" t="s">
        <v>299</v>
      </c>
      <c r="C87" s="486" t="s">
        <v>300</v>
      </c>
      <c r="D87" s="487"/>
      <c r="E87" s="106"/>
      <c r="F87" s="109"/>
      <c r="H87" s="109"/>
      <c r="I87" s="109"/>
    </row>
    <row r="88" spans="1:9" x14ac:dyDescent="0.25">
      <c r="A88" s="178">
        <v>39</v>
      </c>
      <c r="B88" s="180" t="s">
        <v>301</v>
      </c>
      <c r="C88" s="486" t="s">
        <v>302</v>
      </c>
      <c r="D88" s="487"/>
      <c r="E88" s="106"/>
      <c r="F88" s="109"/>
      <c r="H88" s="109"/>
      <c r="I88" s="109"/>
    </row>
    <row r="89" spans="1:9" x14ac:dyDescent="0.25">
      <c r="A89" s="178"/>
      <c r="B89" s="181" t="s">
        <v>303</v>
      </c>
      <c r="C89" s="486" t="s">
        <v>304</v>
      </c>
      <c r="D89" s="487"/>
      <c r="E89" s="106"/>
      <c r="F89" s="109"/>
      <c r="H89" s="109"/>
      <c r="I89" s="109"/>
    </row>
    <row r="90" spans="1:9" x14ac:dyDescent="0.25">
      <c r="A90" s="178"/>
      <c r="B90" s="181" t="s">
        <v>305</v>
      </c>
      <c r="C90" s="486" t="s">
        <v>306</v>
      </c>
      <c r="D90" s="487"/>
      <c r="E90" s="106"/>
      <c r="F90" s="109"/>
      <c r="H90" s="109"/>
      <c r="I90" s="109"/>
    </row>
    <row r="91" spans="1:9" x14ac:dyDescent="0.25">
      <c r="A91" s="178"/>
      <c r="B91" s="181" t="s">
        <v>307</v>
      </c>
      <c r="C91" s="486" t="s">
        <v>308</v>
      </c>
      <c r="D91" s="487"/>
      <c r="E91" s="106"/>
      <c r="F91" s="109"/>
      <c r="H91" s="109">
        <v>10</v>
      </c>
      <c r="I91" s="109">
        <v>10</v>
      </c>
    </row>
    <row r="92" spans="1:9" x14ac:dyDescent="0.25">
      <c r="A92" s="178"/>
      <c r="B92" s="181" t="s">
        <v>309</v>
      </c>
      <c r="C92" s="486" t="s">
        <v>310</v>
      </c>
      <c r="D92" s="487"/>
      <c r="E92" s="106"/>
      <c r="F92" s="109"/>
      <c r="H92" s="109"/>
      <c r="I92" s="109"/>
    </row>
    <row r="93" spans="1:9" x14ac:dyDescent="0.25">
      <c r="A93" s="178"/>
      <c r="B93" s="181" t="s">
        <v>311</v>
      </c>
      <c r="C93" s="486" t="s">
        <v>312</v>
      </c>
      <c r="D93" s="487"/>
      <c r="E93" s="106"/>
      <c r="F93" s="109"/>
      <c r="H93" s="109"/>
      <c r="I93" s="109"/>
    </row>
    <row r="94" spans="1:9" x14ac:dyDescent="0.25">
      <c r="A94" s="178"/>
      <c r="B94" s="181" t="s">
        <v>313</v>
      </c>
      <c r="C94" s="486" t="s">
        <v>314</v>
      </c>
      <c r="D94" s="487"/>
      <c r="E94" s="106"/>
      <c r="F94" s="109"/>
      <c r="H94" s="109"/>
      <c r="I94" s="109"/>
    </row>
    <row r="95" spans="1:9" x14ac:dyDescent="0.25">
      <c r="A95" s="182" t="s">
        <v>208</v>
      </c>
      <c r="B95" s="183"/>
      <c r="C95" s="183"/>
      <c r="D95" s="184"/>
      <c r="E95" s="306">
        <f>SUM(E50:E94)</f>
        <v>0</v>
      </c>
      <c r="F95" s="304">
        <f>SUM(F50:F94)</f>
        <v>0</v>
      </c>
      <c r="G95" s="32"/>
      <c r="H95" s="311">
        <f>SUM(H49:H94)</f>
        <v>160</v>
      </c>
      <c r="I95" s="304"/>
    </row>
    <row r="96" spans="1:9" x14ac:dyDescent="0.25">
      <c r="A96" s="185"/>
      <c r="B96" s="186" t="s">
        <v>210</v>
      </c>
      <c r="C96" s="187"/>
      <c r="D96" s="188"/>
      <c r="E96" s="305"/>
      <c r="F96" s="307">
        <f>SUM(F50:F94)</f>
        <v>0</v>
      </c>
      <c r="G96" s="32"/>
      <c r="H96" s="312"/>
      <c r="I96" s="315">
        <f>SUM(I50:I94)</f>
        <v>90</v>
      </c>
    </row>
    <row r="97" spans="1:9" x14ac:dyDescent="0.25">
      <c r="A97" s="185"/>
      <c r="B97" s="186" t="s">
        <v>211</v>
      </c>
      <c r="C97" s="187"/>
      <c r="D97" s="188"/>
      <c r="E97" s="304"/>
      <c r="F97" s="308" t="str">
        <f>IFERROR(F96/F95,"")</f>
        <v/>
      </c>
      <c r="G97" s="32"/>
      <c r="H97" s="313">
        <f>IFERROR(H96/H95,"")</f>
        <v>0</v>
      </c>
      <c r="I97" s="316">
        <f>IFERROR(I96/H95," ")</f>
        <v>0.5625</v>
      </c>
    </row>
    <row r="98" spans="1:9" x14ac:dyDescent="0.25">
      <c r="A98" s="185"/>
      <c r="B98" s="186" t="s">
        <v>315</v>
      </c>
      <c r="C98" s="187"/>
      <c r="D98" s="188"/>
      <c r="E98" s="310">
        <f>E94+E89+E90+E91+E92+E93</f>
        <v>0</v>
      </c>
      <c r="F98" s="309" t="str">
        <f>IFERROR(E98/E95,"")</f>
        <v/>
      </c>
      <c r="G98" s="32"/>
      <c r="H98" s="311">
        <f>SUM(H89:H94)</f>
        <v>10</v>
      </c>
      <c r="I98" s="314">
        <f>IFERROR(H98/H95," ")</f>
        <v>6.25E-2</v>
      </c>
    </row>
    <row r="99" spans="1:9" x14ac:dyDescent="0.25">
      <c r="E99" s="110"/>
    </row>
    <row r="100" spans="1:9" x14ac:dyDescent="0.25">
      <c r="E100" s="110"/>
    </row>
  </sheetData>
  <sheetProtection sheet="1" objects="1" scenarios="1" formatRows="0" insertRows="0" deleteRows="0" selectLockedCells="1"/>
  <mergeCells count="56">
    <mergeCell ref="C91:D91"/>
    <mergeCell ref="C92:D92"/>
    <mergeCell ref="C93:D93"/>
    <mergeCell ref="C94:D94"/>
    <mergeCell ref="A44:B44"/>
    <mergeCell ref="C87:D87"/>
    <mergeCell ref="C88:D88"/>
    <mergeCell ref="C89:D89"/>
    <mergeCell ref="C90:D90"/>
    <mergeCell ref="C82:D82"/>
    <mergeCell ref="C83:D83"/>
    <mergeCell ref="C84:D84"/>
    <mergeCell ref="C85:D85"/>
    <mergeCell ref="C86:D86"/>
    <mergeCell ref="C77:D77"/>
    <mergeCell ref="C78:D78"/>
    <mergeCell ref="C79:D79"/>
    <mergeCell ref="C80:D80"/>
    <mergeCell ref="C81:D81"/>
    <mergeCell ref="C72:D72"/>
    <mergeCell ref="C73:D73"/>
    <mergeCell ref="C74:D74"/>
    <mergeCell ref="C75:D75"/>
    <mergeCell ref="C76:D76"/>
    <mergeCell ref="C67:D67"/>
    <mergeCell ref="C68:D68"/>
    <mergeCell ref="C69:D69"/>
    <mergeCell ref="C70:D70"/>
    <mergeCell ref="C71:D71"/>
    <mergeCell ref="C62:D62"/>
    <mergeCell ref="C63:D63"/>
    <mergeCell ref="C64:D64"/>
    <mergeCell ref="C65:D65"/>
    <mergeCell ref="C66:D66"/>
    <mergeCell ref="C57:D57"/>
    <mergeCell ref="C58:D58"/>
    <mergeCell ref="C59:D59"/>
    <mergeCell ref="C60:D60"/>
    <mergeCell ref="C61:D61"/>
    <mergeCell ref="C52:D52"/>
    <mergeCell ref="C53:D53"/>
    <mergeCell ref="C54:D54"/>
    <mergeCell ref="C55:D55"/>
    <mergeCell ref="C56:D56"/>
    <mergeCell ref="J11:N11"/>
    <mergeCell ref="E48:F48"/>
    <mergeCell ref="H48:I48"/>
    <mergeCell ref="C50:D50"/>
    <mergeCell ref="C51:D51"/>
    <mergeCell ref="E1:I1"/>
    <mergeCell ref="D2:E2"/>
    <mergeCell ref="A49:B49"/>
    <mergeCell ref="C49:D49"/>
    <mergeCell ref="A1:D1"/>
    <mergeCell ref="A2:C2"/>
    <mergeCell ref="D11:I11"/>
  </mergeCells>
  <pageMargins left="0.7" right="0.7" top="0.75" bottom="0.75" header="0.3" footer="0.3"/>
  <pageSetup paperSize="9" scale="44" orientation="portrait" r:id="rId1"/>
  <ignoredErrors>
    <ignoredError sqref="J44:K44 D44:E44" formulaRange="1"/>
    <ignoredError sqref="E95"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30BAF30-2FFA-4020-8FAF-31D16DB73E86}">
          <x14:formula1>
            <xm:f>'1. Liste planteurs'!$B$15:$B$43</xm:f>
          </x14:formula1>
          <xm:sqref>B14:B43</xm:sqref>
        </x14:dataValidation>
        <x14:dataValidation type="list" allowBlank="1" showInputMessage="1" showErrorMessage="1" xr:uid="{1C9274DA-E134-4100-B583-D4CD727BE181}">
          <x14:formula1>
            <xm:f>'2. Localisation projet'!$D$16:$D$67</xm:f>
          </x14:formula1>
          <xm:sqref>C14:C43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7" tint="0.79998168889431442"/>
  </sheetPr>
  <dimension ref="A1:K30"/>
  <sheetViews>
    <sheetView zoomScaleNormal="100" workbookViewId="0">
      <selection activeCell="E24" sqref="E24"/>
    </sheetView>
  </sheetViews>
  <sheetFormatPr baseColWidth="10" defaultRowHeight="15" x14ac:dyDescent="0.25"/>
  <cols>
    <col min="1" max="1" width="11.42578125" style="1"/>
    <col min="2" max="2" width="22.5703125" style="1" customWidth="1"/>
    <col min="3" max="3" width="14.85546875" style="1" customWidth="1"/>
    <col min="4" max="4" width="20.28515625" style="1" customWidth="1"/>
    <col min="5" max="5" width="25.5703125" style="1" customWidth="1"/>
    <col min="6" max="6" width="19" style="1" customWidth="1"/>
    <col min="7" max="16384" width="11.42578125" style="1"/>
  </cols>
  <sheetData>
    <row r="1" spans="1:11" ht="37.5" customHeight="1" x14ac:dyDescent="0.25">
      <c r="A1" s="4" t="s">
        <v>24</v>
      </c>
      <c r="B1" s="18"/>
      <c r="D1" s="331"/>
      <c r="E1" s="331"/>
      <c r="F1" s="326"/>
      <c r="G1" s="327"/>
    </row>
    <row r="2" spans="1:11" ht="18.75" x14ac:dyDescent="0.3">
      <c r="A2" s="330" t="s">
        <v>25</v>
      </c>
      <c r="B2" s="330"/>
      <c r="C2" s="328" t="str" cm="1">
        <f t="array" ref="C2:E2">'1. Liste planteurs'!D2:F2</f>
        <v>2024-2025</v>
      </c>
      <c r="D2" s="332">
        <v>0</v>
      </c>
      <c r="E2" s="333">
        <v>0</v>
      </c>
    </row>
    <row r="3" spans="1:11" ht="15" customHeight="1" x14ac:dyDescent="0.3">
      <c r="A3" s="330"/>
      <c r="B3" s="330"/>
      <c r="C3" s="329"/>
    </row>
    <row r="4" spans="1:11" x14ac:dyDescent="0.25">
      <c r="A4" s="189" t="s">
        <v>316</v>
      </c>
      <c r="B4" s="32"/>
      <c r="C4" s="32"/>
      <c r="D4" s="32"/>
      <c r="E4" s="32"/>
      <c r="F4" s="32"/>
      <c r="G4" s="32"/>
      <c r="H4" s="32"/>
      <c r="I4" s="32"/>
      <c r="J4" s="32"/>
    </row>
    <row r="5" spans="1:11" ht="92.25" customHeight="1" x14ac:dyDescent="0.25">
      <c r="A5" s="492" t="s">
        <v>357</v>
      </c>
      <c r="B5" s="493"/>
      <c r="C5" s="493"/>
      <c r="D5" s="493"/>
      <c r="E5" s="493"/>
      <c r="F5" s="493"/>
      <c r="G5" s="319"/>
      <c r="H5" s="319"/>
      <c r="I5" s="319"/>
      <c r="J5" s="319"/>
    </row>
    <row r="6" spans="1:11" x14ac:dyDescent="0.25">
      <c r="A6" s="32"/>
      <c r="B6" s="190"/>
      <c r="C6" s="191"/>
      <c r="D6" s="191"/>
      <c r="E6" s="191"/>
      <c r="F6" s="203" t="s">
        <v>53</v>
      </c>
      <c r="G6" s="32"/>
      <c r="H6" s="32"/>
      <c r="I6" s="32"/>
      <c r="J6" s="32"/>
    </row>
    <row r="7" spans="1:11" ht="30" x14ac:dyDescent="0.25">
      <c r="A7" s="317" t="s">
        <v>8</v>
      </c>
      <c r="B7" s="317" t="s">
        <v>317</v>
      </c>
      <c r="C7" s="318" t="s">
        <v>318</v>
      </c>
      <c r="D7" s="324" t="s">
        <v>358</v>
      </c>
      <c r="E7" s="324" t="s">
        <v>359</v>
      </c>
      <c r="F7" s="203" t="s">
        <v>360</v>
      </c>
      <c r="G7" s="32"/>
      <c r="H7" s="32"/>
      <c r="I7" s="32"/>
      <c r="J7" s="32"/>
    </row>
    <row r="8" spans="1:11" x14ac:dyDescent="0.25">
      <c r="A8" s="192"/>
      <c r="B8" s="192" t="s">
        <v>21</v>
      </c>
      <c r="C8" s="192" t="s">
        <v>320</v>
      </c>
      <c r="D8" s="325" t="s">
        <v>361</v>
      </c>
      <c r="E8" s="325" t="s">
        <v>362</v>
      </c>
      <c r="F8" s="193">
        <v>500</v>
      </c>
      <c r="G8" s="490" t="s">
        <v>23</v>
      </c>
      <c r="H8" s="32"/>
      <c r="I8" s="32"/>
      <c r="J8" s="194"/>
    </row>
    <row r="9" spans="1:11" x14ac:dyDescent="0.25">
      <c r="A9" s="192"/>
      <c r="B9" s="192" t="s">
        <v>21</v>
      </c>
      <c r="C9" s="192" t="s">
        <v>320</v>
      </c>
      <c r="D9" s="325" t="s">
        <v>363</v>
      </c>
      <c r="E9" s="325" t="s">
        <v>364</v>
      </c>
      <c r="F9" s="193">
        <v>326</v>
      </c>
      <c r="G9" s="491"/>
      <c r="H9" s="32"/>
      <c r="I9" s="32"/>
      <c r="J9" s="194"/>
    </row>
    <row r="10" spans="1:11" x14ac:dyDescent="0.25">
      <c r="A10" s="44"/>
      <c r="B10" s="150"/>
      <c r="C10" s="44"/>
      <c r="D10" s="44"/>
      <c r="E10" s="44"/>
      <c r="F10" s="19"/>
      <c r="J10" s="3"/>
      <c r="K10" s="13"/>
    </row>
    <row r="11" spans="1:11" x14ac:dyDescent="0.25">
      <c r="A11" s="44"/>
      <c r="B11" s="44"/>
      <c r="C11" s="44"/>
      <c r="D11" s="44"/>
      <c r="E11" s="44"/>
      <c r="F11" s="19"/>
      <c r="J11" s="3"/>
      <c r="K11" s="112"/>
    </row>
    <row r="12" spans="1:11" x14ac:dyDescent="0.25">
      <c r="A12" s="44"/>
      <c r="B12" s="44"/>
      <c r="C12" s="44"/>
      <c r="D12" s="44"/>
      <c r="E12" s="44"/>
      <c r="F12" s="19"/>
      <c r="K12" s="112"/>
    </row>
    <row r="13" spans="1:11" x14ac:dyDescent="0.25">
      <c r="A13" s="44"/>
      <c r="B13" s="44"/>
      <c r="C13" s="44"/>
      <c r="D13" s="44"/>
      <c r="E13" s="44"/>
      <c r="F13" s="19"/>
    </row>
    <row r="14" spans="1:11" x14ac:dyDescent="0.25">
      <c r="A14" s="44"/>
      <c r="B14" s="44"/>
      <c r="C14" s="44"/>
      <c r="D14" s="44"/>
      <c r="E14" s="44"/>
      <c r="F14" s="19"/>
    </row>
    <row r="15" spans="1:11" x14ac:dyDescent="0.25">
      <c r="A15" s="44"/>
      <c r="B15" s="44"/>
      <c r="C15" s="44"/>
      <c r="D15" s="44"/>
      <c r="E15" s="44"/>
      <c r="F15" s="19"/>
    </row>
    <row r="16" spans="1:11" x14ac:dyDescent="0.25">
      <c r="A16" s="44"/>
      <c r="B16" s="44"/>
      <c r="C16" s="44"/>
      <c r="D16" s="44"/>
      <c r="E16" s="44"/>
      <c r="F16" s="19"/>
    </row>
    <row r="17" spans="1:6" x14ac:dyDescent="0.25">
      <c r="A17" s="44"/>
      <c r="B17" s="44"/>
      <c r="C17" s="44"/>
      <c r="D17" s="44"/>
      <c r="E17" s="44"/>
      <c r="F17" s="19"/>
    </row>
    <row r="18" spans="1:6" x14ac:dyDescent="0.25">
      <c r="A18" s="44"/>
      <c r="B18" s="44"/>
      <c r="C18" s="44"/>
      <c r="D18" s="44"/>
      <c r="E18" s="44"/>
      <c r="F18" s="19"/>
    </row>
    <row r="19" spans="1:6" x14ac:dyDescent="0.25">
      <c r="A19" s="44"/>
      <c r="B19" s="44"/>
      <c r="C19" s="44"/>
      <c r="D19" s="44"/>
      <c r="E19" s="44"/>
      <c r="F19" s="19"/>
    </row>
    <row r="20" spans="1:6" x14ac:dyDescent="0.25">
      <c r="A20" s="44"/>
      <c r="B20" s="44"/>
      <c r="C20" s="44"/>
      <c r="D20" s="44"/>
      <c r="E20" s="44"/>
      <c r="F20" s="19"/>
    </row>
    <row r="21" spans="1:6" x14ac:dyDescent="0.25">
      <c r="A21" s="44"/>
      <c r="B21" s="44"/>
      <c r="C21" s="44"/>
      <c r="D21" s="44"/>
      <c r="E21" s="44"/>
      <c r="F21" s="19"/>
    </row>
    <row r="22" spans="1:6" x14ac:dyDescent="0.25">
      <c r="A22" s="44"/>
      <c r="B22" s="44"/>
      <c r="C22" s="44"/>
      <c r="D22" s="44"/>
      <c r="E22" s="44"/>
      <c r="F22" s="19"/>
    </row>
    <row r="23" spans="1:6" x14ac:dyDescent="0.25">
      <c r="A23" s="44"/>
      <c r="B23" s="44"/>
      <c r="C23" s="44"/>
      <c r="D23" s="44"/>
      <c r="E23" s="44"/>
      <c r="F23" s="19"/>
    </row>
    <row r="24" spans="1:6" x14ac:dyDescent="0.25">
      <c r="A24" s="44"/>
      <c r="B24" s="44"/>
      <c r="C24" s="44"/>
      <c r="D24" s="44"/>
      <c r="E24" s="44"/>
      <c r="F24" s="19"/>
    </row>
    <row r="25" spans="1:6" x14ac:dyDescent="0.25">
      <c r="A25" s="44"/>
      <c r="B25" s="44"/>
      <c r="C25" s="44"/>
      <c r="D25" s="44"/>
      <c r="E25" s="44"/>
      <c r="F25" s="19"/>
    </row>
    <row r="26" spans="1:6" x14ac:dyDescent="0.25">
      <c r="A26" s="44"/>
      <c r="B26" s="44"/>
      <c r="C26" s="44"/>
      <c r="D26" s="44"/>
      <c r="E26" s="44"/>
      <c r="F26" s="19"/>
    </row>
    <row r="27" spans="1:6" x14ac:dyDescent="0.25">
      <c r="A27" s="44"/>
      <c r="B27" s="44"/>
      <c r="C27" s="44"/>
      <c r="D27" s="44"/>
      <c r="E27" s="44"/>
      <c r="F27" s="19"/>
    </row>
    <row r="28" spans="1:6" x14ac:dyDescent="0.25">
      <c r="A28" s="44"/>
      <c r="B28" s="44"/>
      <c r="C28" s="44"/>
      <c r="D28" s="44"/>
      <c r="E28" s="44"/>
      <c r="F28" s="19"/>
    </row>
    <row r="29" spans="1:6" x14ac:dyDescent="0.25">
      <c r="A29" s="44"/>
      <c r="B29" s="44"/>
      <c r="C29" s="44"/>
      <c r="D29" s="44"/>
      <c r="E29" s="44"/>
      <c r="F29" s="19"/>
    </row>
    <row r="30" spans="1:6" s="254" customFormat="1" ht="18.75" x14ac:dyDescent="0.3">
      <c r="A30" s="320"/>
      <c r="B30" s="321" t="s">
        <v>65</v>
      </c>
      <c r="C30" s="322"/>
      <c r="D30" s="322"/>
      <c r="E30" s="322"/>
      <c r="F30" s="323">
        <f>SUM(F10:F29)</f>
        <v>0</v>
      </c>
    </row>
  </sheetData>
  <sheetProtection sheet="1" objects="1" scenarios="1" formatCells="0" insertRows="0" deleteRows="0" selectLockedCells="1"/>
  <mergeCells count="2">
    <mergeCell ref="G8:G9"/>
    <mergeCell ref="A5:F5"/>
  </mergeCells>
  <phoneticPr fontId="42" type="noConversion"/>
  <pageMargins left="0.7" right="0.7" top="0.75" bottom="0.75" header="0.3" footer="0.3"/>
  <pageSetup paperSize="9" scale="64" orientation="portrait" r:id="rId1"/>
  <ignoredErrors>
    <ignoredError sqref="F30" formulaRang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C14E3A3-C39B-4E49-8B26-A970EE702784}">
          <x14:formula1>
            <xm:f>'1. Liste planteurs'!$B$15:$B$43</xm:f>
          </x14:formula1>
          <xm:sqref>B10:B29</xm:sqref>
        </x14:dataValidation>
        <x14:dataValidation type="list" allowBlank="1" showInputMessage="1" showErrorMessage="1" xr:uid="{5CFF31CD-1076-4A6E-8382-487C329BCDCB}">
          <x14:formula1>
            <xm:f>'2. Localisation projet'!$D$16:$D$67</xm:f>
          </x14:formula1>
          <xm:sqref>C10:C29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tabColor rgb="FFE6A8B1"/>
  </sheetPr>
  <dimension ref="A1:M129"/>
  <sheetViews>
    <sheetView topLeftCell="A85" zoomScale="80" zoomScaleNormal="80" workbookViewId="0">
      <selection activeCell="F98" sqref="F98"/>
    </sheetView>
  </sheetViews>
  <sheetFormatPr baseColWidth="10" defaultRowHeight="15" x14ac:dyDescent="0.25"/>
  <cols>
    <col min="1" max="1" width="21.7109375" style="111" bestFit="1" customWidth="1"/>
    <col min="2" max="2" width="38.5703125" style="111" bestFit="1" customWidth="1"/>
    <col min="3" max="3" width="39.140625" style="111" bestFit="1" customWidth="1"/>
    <col min="4" max="4" width="40.140625" style="111" bestFit="1" customWidth="1"/>
    <col min="5" max="5" width="43.42578125" style="111" bestFit="1" customWidth="1"/>
    <col min="6" max="6" width="46.42578125" style="111" bestFit="1" customWidth="1"/>
    <col min="7" max="7" width="29.140625" style="111" bestFit="1" customWidth="1"/>
    <col min="8" max="8" width="31.42578125" style="111" customWidth="1"/>
    <col min="9" max="16384" width="11.42578125" style="111"/>
  </cols>
  <sheetData>
    <row r="1" spans="1:7" ht="15.75" hidden="1" thickBot="1" x14ac:dyDescent="0.3">
      <c r="A1" s="111" t="s">
        <v>330</v>
      </c>
    </row>
    <row r="2" spans="1:7" ht="30.75" hidden="1" thickBot="1" x14ac:dyDescent="0.3">
      <c r="A2" s="142" t="s">
        <v>331</v>
      </c>
      <c r="B2" s="143" t="s">
        <v>337</v>
      </c>
      <c r="C2" s="143" t="s">
        <v>338</v>
      </c>
      <c r="D2" s="144" t="s">
        <v>339</v>
      </c>
      <c r="E2" s="145" t="s">
        <v>340</v>
      </c>
      <c r="F2" s="146" t="s">
        <v>222</v>
      </c>
      <c r="G2" s="147" t="s">
        <v>332</v>
      </c>
    </row>
    <row r="3" spans="1:7" hidden="1" x14ac:dyDescent="0.25">
      <c r="A3" s="119">
        <f>'3 Bis. Projet haies (DEVIS)'!B15</f>
        <v>0</v>
      </c>
      <c r="B3" s="120">
        <f>'3 Bis. Projet haies (DEVIS)'!N15</f>
        <v>0</v>
      </c>
      <c r="C3" s="121">
        <f>'3 Bis. Projet haies (DEVIS)'!O15</f>
        <v>0</v>
      </c>
      <c r="D3" s="120"/>
      <c r="E3" s="120">
        <f>'3 Bis. Projet haies (DEVIS)'!R15</f>
        <v>0</v>
      </c>
      <c r="F3" s="120"/>
      <c r="G3" s="122"/>
    </row>
    <row r="4" spans="1:7" hidden="1" x14ac:dyDescent="0.25">
      <c r="A4" s="126">
        <f>'3 Bis. Projet haies (DEVIS)'!B16</f>
        <v>0</v>
      </c>
      <c r="B4" s="128">
        <f>'3 Bis. Projet haies (DEVIS)'!N16</f>
        <v>0</v>
      </c>
      <c r="C4" s="130">
        <f>'3 Bis. Projet haies (DEVIS)'!O16</f>
        <v>0</v>
      </c>
      <c r="D4" s="128"/>
      <c r="E4" s="128">
        <f>'3 Bis. Projet haies (DEVIS)'!R16</f>
        <v>0</v>
      </c>
      <c r="F4" s="128"/>
      <c r="G4" s="123"/>
    </row>
    <row r="5" spans="1:7" hidden="1" x14ac:dyDescent="0.25">
      <c r="A5" s="126">
        <f>'3 Bis. Projet haies (DEVIS)'!B17</f>
        <v>0</v>
      </c>
      <c r="B5" s="128">
        <f>'3 Bis. Projet haies (DEVIS)'!N17</f>
        <v>0</v>
      </c>
      <c r="C5" s="130">
        <f>'3 Bis. Projet haies (DEVIS)'!O17</f>
        <v>0</v>
      </c>
      <c r="D5" s="128"/>
      <c r="E5" s="128">
        <f>'3 Bis. Projet haies (DEVIS)'!R17</f>
        <v>0</v>
      </c>
      <c r="F5" s="128"/>
      <c r="G5" s="123"/>
    </row>
    <row r="6" spans="1:7" hidden="1" x14ac:dyDescent="0.25">
      <c r="A6" s="126">
        <f>'3 Bis. Projet haies (DEVIS)'!B18</f>
        <v>0</v>
      </c>
      <c r="B6" s="128">
        <f>'3 Bis. Projet haies (DEVIS)'!N18</f>
        <v>0</v>
      </c>
      <c r="C6" s="130">
        <f>'3 Bis. Projet haies (DEVIS)'!O18</f>
        <v>0</v>
      </c>
      <c r="D6" s="128"/>
      <c r="E6" s="128">
        <f>'3 Bis. Projet haies (DEVIS)'!R18</f>
        <v>0</v>
      </c>
      <c r="F6" s="128"/>
      <c r="G6" s="123"/>
    </row>
    <row r="7" spans="1:7" hidden="1" x14ac:dyDescent="0.25">
      <c r="A7" s="126">
        <f>'3 Bis. Projet haies (DEVIS)'!B19</f>
        <v>0</v>
      </c>
      <c r="B7" s="128">
        <f>'3 Bis. Projet haies (DEVIS)'!N19</f>
        <v>0</v>
      </c>
      <c r="C7" s="130">
        <f>'3 Bis. Projet haies (DEVIS)'!O19</f>
        <v>0</v>
      </c>
      <c r="D7" s="128"/>
      <c r="E7" s="128">
        <f>'3 Bis. Projet haies (DEVIS)'!R19</f>
        <v>0</v>
      </c>
      <c r="F7" s="128"/>
      <c r="G7" s="123"/>
    </row>
    <row r="8" spans="1:7" hidden="1" x14ac:dyDescent="0.25">
      <c r="A8" s="126">
        <f>'3 Bis. Projet haies (DEVIS)'!B20</f>
        <v>0</v>
      </c>
      <c r="B8" s="128">
        <f>'3 Bis. Projet haies (DEVIS)'!N20</f>
        <v>0</v>
      </c>
      <c r="C8" s="130">
        <f>'3 Bis. Projet haies (DEVIS)'!O20</f>
        <v>0</v>
      </c>
      <c r="D8" s="128"/>
      <c r="E8" s="128">
        <f>'3 Bis. Projet haies (DEVIS)'!R20</f>
        <v>0</v>
      </c>
      <c r="F8" s="128"/>
      <c r="G8" s="123"/>
    </row>
    <row r="9" spans="1:7" hidden="1" x14ac:dyDescent="0.25">
      <c r="A9" s="126">
        <f>'3 Bis. Projet haies (DEVIS)'!B21</f>
        <v>0</v>
      </c>
      <c r="B9" s="128">
        <f>'3 Bis. Projet haies (DEVIS)'!N21</f>
        <v>0</v>
      </c>
      <c r="C9" s="130">
        <f>'3 Bis. Projet haies (DEVIS)'!O21</f>
        <v>0</v>
      </c>
      <c r="D9" s="128"/>
      <c r="E9" s="128">
        <f>'3 Bis. Projet haies (DEVIS)'!R21</f>
        <v>0</v>
      </c>
      <c r="F9" s="128"/>
      <c r="G9" s="123"/>
    </row>
    <row r="10" spans="1:7" hidden="1" x14ac:dyDescent="0.25">
      <c r="A10" s="126">
        <f>'3 Bis. Projet haies (DEVIS)'!B22</f>
        <v>0</v>
      </c>
      <c r="B10" s="128">
        <f>'3 Bis. Projet haies (DEVIS)'!N22</f>
        <v>0</v>
      </c>
      <c r="C10" s="130">
        <f>'3 Bis. Projet haies (DEVIS)'!O22</f>
        <v>0</v>
      </c>
      <c r="D10" s="128"/>
      <c r="E10" s="128">
        <f>'3 Bis. Projet haies (DEVIS)'!R22</f>
        <v>0</v>
      </c>
      <c r="F10" s="128"/>
      <c r="G10" s="123"/>
    </row>
    <row r="11" spans="1:7" hidden="1" x14ac:dyDescent="0.25">
      <c r="A11" s="126">
        <f>'3 Bis. Projet haies (DEVIS)'!B23</f>
        <v>0</v>
      </c>
      <c r="B11" s="128">
        <f>'3 Bis. Projet haies (DEVIS)'!N23</f>
        <v>0</v>
      </c>
      <c r="C11" s="130">
        <f>'3 Bis. Projet haies (DEVIS)'!O23</f>
        <v>0</v>
      </c>
      <c r="D11" s="128"/>
      <c r="E11" s="128">
        <f>'3 Bis. Projet haies (DEVIS)'!R23</f>
        <v>0</v>
      </c>
      <c r="F11" s="128"/>
      <c r="G11" s="123"/>
    </row>
    <row r="12" spans="1:7" hidden="1" x14ac:dyDescent="0.25">
      <c r="A12" s="126">
        <f>'3 Bis. Projet haies (DEVIS)'!B24</f>
        <v>0</v>
      </c>
      <c r="B12" s="128">
        <f>'3 Bis. Projet haies (DEVIS)'!N24</f>
        <v>0</v>
      </c>
      <c r="C12" s="130">
        <f>'3 Bis. Projet haies (DEVIS)'!O24</f>
        <v>0</v>
      </c>
      <c r="D12" s="128"/>
      <c r="E12" s="128">
        <f>'3 Bis. Projet haies (DEVIS)'!R24</f>
        <v>0</v>
      </c>
      <c r="F12" s="128"/>
      <c r="G12" s="123"/>
    </row>
    <row r="13" spans="1:7" hidden="1" x14ac:dyDescent="0.25">
      <c r="A13" s="126">
        <f>'3 Bis. Projet haies (DEVIS)'!B25</f>
        <v>0</v>
      </c>
      <c r="B13" s="128">
        <f>'3 Bis. Projet haies (DEVIS)'!N25</f>
        <v>0</v>
      </c>
      <c r="C13" s="130">
        <f>'3 Bis. Projet haies (DEVIS)'!O25</f>
        <v>0</v>
      </c>
      <c r="D13" s="128"/>
      <c r="E13" s="128">
        <f>'3 Bis. Projet haies (DEVIS)'!R25</f>
        <v>0</v>
      </c>
      <c r="F13" s="128"/>
      <c r="G13" s="123"/>
    </row>
    <row r="14" spans="1:7" hidden="1" x14ac:dyDescent="0.25">
      <c r="A14" s="126">
        <f>'3 Bis. Projet haies (DEVIS)'!B26</f>
        <v>0</v>
      </c>
      <c r="B14" s="128">
        <f>'3 Bis. Projet haies (DEVIS)'!N26</f>
        <v>0</v>
      </c>
      <c r="C14" s="130">
        <f>'3 Bis. Projet haies (DEVIS)'!O26</f>
        <v>0</v>
      </c>
      <c r="D14" s="128"/>
      <c r="E14" s="128">
        <f>'3 Bis. Projet haies (DEVIS)'!R26</f>
        <v>0</v>
      </c>
      <c r="F14" s="128"/>
      <c r="G14" s="123"/>
    </row>
    <row r="15" spans="1:7" hidden="1" x14ac:dyDescent="0.25">
      <c r="A15" s="126">
        <f>'3 Bis. Projet haies (DEVIS)'!B27</f>
        <v>0</v>
      </c>
      <c r="B15" s="128">
        <f>'3 Bis. Projet haies (DEVIS)'!N27</f>
        <v>0</v>
      </c>
      <c r="C15" s="130">
        <f>'3 Bis. Projet haies (DEVIS)'!O27</f>
        <v>0</v>
      </c>
      <c r="D15" s="128"/>
      <c r="E15" s="128">
        <f>'3 Bis. Projet haies (DEVIS)'!R27</f>
        <v>0</v>
      </c>
      <c r="F15" s="128"/>
      <c r="G15" s="123"/>
    </row>
    <row r="16" spans="1:7" hidden="1" x14ac:dyDescent="0.25">
      <c r="A16" s="126">
        <f>'3 Bis. Projet haies (DEVIS)'!B28</f>
        <v>0</v>
      </c>
      <c r="B16" s="128">
        <f>'3 Bis. Projet haies (DEVIS)'!N28</f>
        <v>0</v>
      </c>
      <c r="C16" s="130">
        <f>'3 Bis. Projet haies (DEVIS)'!O28</f>
        <v>0</v>
      </c>
      <c r="D16" s="128"/>
      <c r="E16" s="128">
        <f>'3 Bis. Projet haies (DEVIS)'!R28</f>
        <v>0</v>
      </c>
      <c r="F16" s="128"/>
      <c r="G16" s="123"/>
    </row>
    <row r="17" spans="1:7" hidden="1" x14ac:dyDescent="0.25">
      <c r="A17" s="126">
        <f>'3 Bis. Projet haies (DEVIS)'!B29</f>
        <v>0</v>
      </c>
      <c r="B17" s="128">
        <f>'3 Bis. Projet haies (DEVIS)'!N29</f>
        <v>0</v>
      </c>
      <c r="C17" s="130">
        <f>'3 Bis. Projet haies (DEVIS)'!O29</f>
        <v>0</v>
      </c>
      <c r="D17" s="128"/>
      <c r="E17" s="128">
        <f>'3 Bis. Projet haies (DEVIS)'!R29</f>
        <v>0</v>
      </c>
      <c r="F17" s="128"/>
      <c r="G17" s="123"/>
    </row>
    <row r="18" spans="1:7" hidden="1" x14ac:dyDescent="0.25">
      <c r="A18" s="126">
        <f>'3 Bis. Projet haies (DEVIS)'!B30</f>
        <v>0</v>
      </c>
      <c r="B18" s="128">
        <f>'3 Bis. Projet haies (DEVIS)'!N30</f>
        <v>0</v>
      </c>
      <c r="C18" s="130">
        <f>'3 Bis. Projet haies (DEVIS)'!O30</f>
        <v>0</v>
      </c>
      <c r="D18" s="128"/>
      <c r="E18" s="128">
        <f>'3 Bis. Projet haies (DEVIS)'!R30</f>
        <v>0</v>
      </c>
      <c r="F18" s="128"/>
      <c r="G18" s="123"/>
    </row>
    <row r="19" spans="1:7" hidden="1" x14ac:dyDescent="0.25">
      <c r="A19" s="126">
        <f>'3 Bis. Projet haies (DEVIS)'!B31</f>
        <v>0</v>
      </c>
      <c r="B19" s="128">
        <f>'3 Bis. Projet haies (DEVIS)'!N31</f>
        <v>0</v>
      </c>
      <c r="C19" s="130">
        <f>'3 Bis. Projet haies (DEVIS)'!O31</f>
        <v>0</v>
      </c>
      <c r="D19" s="128"/>
      <c r="E19" s="128">
        <f>'3 Bis. Projet haies (DEVIS)'!R31</f>
        <v>0</v>
      </c>
      <c r="F19" s="128"/>
      <c r="G19" s="123"/>
    </row>
    <row r="20" spans="1:7" hidden="1" x14ac:dyDescent="0.25">
      <c r="A20" s="126">
        <f>'3 Bis. Projet haies (DEVIS)'!B32</f>
        <v>0</v>
      </c>
      <c r="B20" s="128">
        <f>'3 Bis. Projet haies (DEVIS)'!N32</f>
        <v>0</v>
      </c>
      <c r="C20" s="130">
        <f>'3 Bis. Projet haies (DEVIS)'!O32</f>
        <v>0</v>
      </c>
      <c r="D20" s="128"/>
      <c r="E20" s="128">
        <f>'3 Bis. Projet haies (DEVIS)'!R32</f>
        <v>0</v>
      </c>
      <c r="F20" s="128"/>
      <c r="G20" s="123"/>
    </row>
    <row r="21" spans="1:7" hidden="1" x14ac:dyDescent="0.25">
      <c r="A21" s="126">
        <f>'3 Bis. Projet haies (DEVIS)'!B33</f>
        <v>0</v>
      </c>
      <c r="B21" s="128">
        <f>'3 Bis. Projet haies (DEVIS)'!N33</f>
        <v>0</v>
      </c>
      <c r="C21" s="130">
        <f>'3 Bis. Projet haies (DEVIS)'!O33</f>
        <v>0</v>
      </c>
      <c r="D21" s="128"/>
      <c r="E21" s="128">
        <f>'3 Bis. Projet haies (DEVIS)'!R33</f>
        <v>0</v>
      </c>
      <c r="F21" s="128"/>
      <c r="G21" s="123"/>
    </row>
    <row r="22" spans="1:7" hidden="1" x14ac:dyDescent="0.25">
      <c r="A22" s="126">
        <f>'3 Bis. Projet haies (DEVIS)'!B34</f>
        <v>0</v>
      </c>
      <c r="B22" s="128">
        <f>'3 Bis. Projet haies (DEVIS)'!N34</f>
        <v>0</v>
      </c>
      <c r="C22" s="130">
        <f>'3 Bis. Projet haies (DEVIS)'!O34</f>
        <v>0</v>
      </c>
      <c r="D22" s="128"/>
      <c r="E22" s="128">
        <f>'3 Bis. Projet haies (DEVIS)'!R34</f>
        <v>0</v>
      </c>
      <c r="F22" s="128"/>
      <c r="G22" s="123"/>
    </row>
    <row r="23" spans="1:7" hidden="1" x14ac:dyDescent="0.25">
      <c r="A23" s="126">
        <f>'3 Bis. Projet haies (DEVIS)'!B35</f>
        <v>0</v>
      </c>
      <c r="B23" s="128">
        <f>'3 Bis. Projet haies (DEVIS)'!N35</f>
        <v>0</v>
      </c>
      <c r="C23" s="130">
        <f>'3 Bis. Projet haies (DEVIS)'!O35</f>
        <v>0</v>
      </c>
      <c r="D23" s="128"/>
      <c r="E23" s="128">
        <f>'3 Bis. Projet haies (DEVIS)'!R35</f>
        <v>0</v>
      </c>
      <c r="F23" s="128"/>
      <c r="G23" s="123"/>
    </row>
    <row r="24" spans="1:7" hidden="1" x14ac:dyDescent="0.25">
      <c r="A24" s="126">
        <f>'3 Bis. Projet haies (DEVIS)'!B36</f>
        <v>0</v>
      </c>
      <c r="B24" s="128">
        <f>'3 Bis. Projet haies (DEVIS)'!N36</f>
        <v>0</v>
      </c>
      <c r="C24" s="130">
        <f>'3 Bis. Projet haies (DEVIS)'!O36</f>
        <v>0</v>
      </c>
      <c r="D24" s="128"/>
      <c r="E24" s="128">
        <f>'3 Bis. Projet haies (DEVIS)'!R36</f>
        <v>0</v>
      </c>
      <c r="F24" s="128"/>
      <c r="G24" s="123"/>
    </row>
    <row r="25" spans="1:7" hidden="1" x14ac:dyDescent="0.25">
      <c r="A25" s="126">
        <f>'3 Bis. Projet haies (DEVIS)'!B37</f>
        <v>0</v>
      </c>
      <c r="B25" s="128">
        <f>'3 Bis. Projet haies (DEVIS)'!N37</f>
        <v>0</v>
      </c>
      <c r="C25" s="130">
        <f>'3 Bis. Projet haies (DEVIS)'!O37</f>
        <v>0</v>
      </c>
      <c r="D25" s="128"/>
      <c r="E25" s="128">
        <f>'3 Bis. Projet haies (DEVIS)'!R37</f>
        <v>0</v>
      </c>
      <c r="F25" s="128"/>
      <c r="G25" s="123"/>
    </row>
    <row r="26" spans="1:7" hidden="1" x14ac:dyDescent="0.25">
      <c r="A26" s="126">
        <f>'3 Bis. Projet haies (DEVIS)'!B38</f>
        <v>0</v>
      </c>
      <c r="B26" s="128">
        <f>'3 Bis. Projet haies (DEVIS)'!N38</f>
        <v>0</v>
      </c>
      <c r="C26" s="130">
        <f>'3 Bis. Projet haies (DEVIS)'!O38</f>
        <v>0</v>
      </c>
      <c r="D26" s="128"/>
      <c r="E26" s="128">
        <f>'3 Bis. Projet haies (DEVIS)'!R38</f>
        <v>0</v>
      </c>
      <c r="F26" s="128"/>
      <c r="G26" s="123"/>
    </row>
    <row r="27" spans="1:7" hidden="1" x14ac:dyDescent="0.25">
      <c r="A27" s="126">
        <f>'3 Bis. Projet haies (DEVIS)'!B39</f>
        <v>0</v>
      </c>
      <c r="B27" s="128">
        <f>'3 Bis. Projet haies (DEVIS)'!N39</f>
        <v>0</v>
      </c>
      <c r="C27" s="130">
        <f>'3 Bis. Projet haies (DEVIS)'!O39</f>
        <v>0</v>
      </c>
      <c r="D27" s="128"/>
      <c r="E27" s="128">
        <f>'3 Bis. Projet haies (DEVIS)'!R39</f>
        <v>0</v>
      </c>
      <c r="F27" s="128"/>
      <c r="G27" s="123"/>
    </row>
    <row r="28" spans="1:7" hidden="1" x14ac:dyDescent="0.25">
      <c r="A28" s="126">
        <f>'3 Bis. Projet haies (DEVIS)'!B40</f>
        <v>0</v>
      </c>
      <c r="B28" s="128">
        <f>'3 Bis. Projet haies (DEVIS)'!N40</f>
        <v>0</v>
      </c>
      <c r="C28" s="130">
        <f>'3 Bis. Projet haies (DEVIS)'!O40</f>
        <v>0</v>
      </c>
      <c r="D28" s="128"/>
      <c r="E28" s="128">
        <f>'3 Bis. Projet haies (DEVIS)'!R40</f>
        <v>0</v>
      </c>
      <c r="F28" s="128"/>
      <c r="G28" s="123"/>
    </row>
    <row r="29" spans="1:7" hidden="1" x14ac:dyDescent="0.25">
      <c r="A29" s="126">
        <f>'3 Bis. Projet haies (DEVIS)'!B41</f>
        <v>0</v>
      </c>
      <c r="B29" s="128">
        <f>'3 Bis. Projet haies (DEVIS)'!N41</f>
        <v>0</v>
      </c>
      <c r="C29" s="130">
        <f>'3 Bis. Projet haies (DEVIS)'!O41</f>
        <v>0</v>
      </c>
      <c r="D29" s="128"/>
      <c r="E29" s="128">
        <f>'3 Bis. Projet haies (DEVIS)'!R41</f>
        <v>0</v>
      </c>
      <c r="F29" s="128"/>
      <c r="G29" s="123"/>
    </row>
    <row r="30" spans="1:7" hidden="1" x14ac:dyDescent="0.25">
      <c r="A30" s="126">
        <f>'3 Bis. Projet haies (DEVIS)'!B42</f>
        <v>0</v>
      </c>
      <c r="B30" s="128">
        <f>'3 Bis. Projet haies (DEVIS)'!N42</f>
        <v>0</v>
      </c>
      <c r="C30" s="130">
        <f>'3 Bis. Projet haies (DEVIS)'!O42</f>
        <v>0</v>
      </c>
      <c r="D30" s="128"/>
      <c r="E30" s="128">
        <f>'3 Bis. Projet haies (DEVIS)'!R42</f>
        <v>0</v>
      </c>
      <c r="F30" s="128"/>
      <c r="G30" s="123"/>
    </row>
    <row r="31" spans="1:7" hidden="1" x14ac:dyDescent="0.25">
      <c r="A31" s="126">
        <f>'3 Bis. Projet haies (DEVIS)'!B43</f>
        <v>0</v>
      </c>
      <c r="B31" s="128">
        <f>'3 Bis. Projet haies (DEVIS)'!N43</f>
        <v>0</v>
      </c>
      <c r="C31" s="130">
        <f>'3 Bis. Projet haies (DEVIS)'!O43</f>
        <v>0</v>
      </c>
      <c r="D31" s="128"/>
      <c r="E31" s="128">
        <f>'3 Bis. Projet haies (DEVIS)'!R43</f>
        <v>0</v>
      </c>
      <c r="F31" s="128"/>
      <c r="G31" s="123"/>
    </row>
    <row r="32" spans="1:7" hidden="1" x14ac:dyDescent="0.25">
      <c r="A32" s="126">
        <f>'3 Bis. Projet haies (DEVIS)'!B44</f>
        <v>0</v>
      </c>
      <c r="B32" s="128">
        <f>'3 Bis. Projet haies (DEVIS)'!N44</f>
        <v>0</v>
      </c>
      <c r="C32" s="130">
        <f>'3 Bis. Projet haies (DEVIS)'!O44</f>
        <v>0</v>
      </c>
      <c r="D32" s="128"/>
      <c r="E32" s="128">
        <f>'3 Bis. Projet haies (DEVIS)'!R44</f>
        <v>0</v>
      </c>
      <c r="F32" s="128"/>
      <c r="G32" s="123"/>
    </row>
    <row r="33" spans="1:7" hidden="1" x14ac:dyDescent="0.25">
      <c r="A33" s="126">
        <f>'3 Bis. Projet haies (DEVIS)'!B45</f>
        <v>0</v>
      </c>
      <c r="B33" s="128">
        <f>'3 Bis. Projet haies (DEVIS)'!N45</f>
        <v>0</v>
      </c>
      <c r="C33" s="130">
        <f>'3 Bis. Projet haies (DEVIS)'!O45</f>
        <v>0</v>
      </c>
      <c r="D33" s="128"/>
      <c r="E33" s="128">
        <f>'3 Bis. Projet haies (DEVIS)'!R45</f>
        <v>0</v>
      </c>
      <c r="F33" s="128"/>
      <c r="G33" s="123"/>
    </row>
    <row r="34" spans="1:7" hidden="1" x14ac:dyDescent="0.25">
      <c r="A34" s="126">
        <f>'3 Bis. Projet haies (DEVIS)'!B46</f>
        <v>0</v>
      </c>
      <c r="B34" s="128">
        <f>'3 Bis. Projet haies (DEVIS)'!N46</f>
        <v>0</v>
      </c>
      <c r="C34" s="130">
        <f>'3 Bis. Projet haies (DEVIS)'!O46</f>
        <v>0</v>
      </c>
      <c r="D34" s="128"/>
      <c r="E34" s="128">
        <f>'3 Bis. Projet haies (DEVIS)'!R46</f>
        <v>0</v>
      </c>
      <c r="F34" s="128"/>
      <c r="G34" s="123"/>
    </row>
    <row r="35" spans="1:7" ht="15.75" hidden="1" thickBot="1" x14ac:dyDescent="0.3">
      <c r="A35" s="126">
        <f>'3 Bis. Projet haies (DEVIS)'!B47</f>
        <v>0</v>
      </c>
      <c r="B35" s="128">
        <f>'3 Bis. Projet haies (DEVIS)'!N47</f>
        <v>0</v>
      </c>
      <c r="C35" s="130">
        <f>'3 Bis. Projet haies (DEVIS)'!O47</f>
        <v>0</v>
      </c>
      <c r="D35" s="128"/>
      <c r="E35" s="128">
        <f>'3 Bis. Projet haies (DEVIS)'!R47</f>
        <v>0</v>
      </c>
      <c r="F35" s="128"/>
      <c r="G35" s="123"/>
    </row>
    <row r="36" spans="1:7" hidden="1" x14ac:dyDescent="0.25">
      <c r="A36" s="119">
        <f>'4 Bis. Projet agrofo (DEVIS)'!B14</f>
        <v>0</v>
      </c>
      <c r="B36" s="120"/>
      <c r="C36" s="120"/>
      <c r="D36" s="148">
        <f>'4 Bis. Projet agrofo (DEVIS)'!K14</f>
        <v>0</v>
      </c>
      <c r="E36" s="120"/>
      <c r="F36" s="148">
        <f>'4 Bis. Projet agrofo (DEVIS)'!N14</f>
        <v>0</v>
      </c>
      <c r="G36" s="122"/>
    </row>
    <row r="37" spans="1:7" hidden="1" x14ac:dyDescent="0.25">
      <c r="A37" s="149">
        <f>'4 Bis. Projet agrofo (DEVIS)'!B15</f>
        <v>0</v>
      </c>
      <c r="B37" s="128"/>
      <c r="C37" s="128"/>
      <c r="D37" s="129">
        <f>'4 Bis. Projet agrofo (DEVIS)'!K15</f>
        <v>0</v>
      </c>
      <c r="E37" s="128"/>
      <c r="F37" s="129">
        <f>'4 Bis. Projet agrofo (DEVIS)'!N15</f>
        <v>0</v>
      </c>
      <c r="G37" s="123"/>
    </row>
    <row r="38" spans="1:7" hidden="1" x14ac:dyDescent="0.25">
      <c r="A38" s="126">
        <f>'4 Bis. Projet agrofo (DEVIS)'!B16</f>
        <v>0</v>
      </c>
      <c r="B38" s="128"/>
      <c r="C38" s="128"/>
      <c r="D38" s="129">
        <f>'4 Bis. Projet agrofo (DEVIS)'!K16</f>
        <v>0</v>
      </c>
      <c r="E38" s="128"/>
      <c r="F38" s="129">
        <f>'4 Bis. Projet agrofo (DEVIS)'!N16</f>
        <v>0</v>
      </c>
      <c r="G38" s="123"/>
    </row>
    <row r="39" spans="1:7" hidden="1" x14ac:dyDescent="0.25">
      <c r="A39" s="126">
        <f>'4 Bis. Projet agrofo (DEVIS)'!B17</f>
        <v>0</v>
      </c>
      <c r="B39" s="128"/>
      <c r="C39" s="128"/>
      <c r="D39" s="129">
        <f>'4 Bis. Projet agrofo (DEVIS)'!K17</f>
        <v>0</v>
      </c>
      <c r="E39" s="128"/>
      <c r="F39" s="129">
        <f>'4 Bis. Projet agrofo (DEVIS)'!N17</f>
        <v>0</v>
      </c>
      <c r="G39" s="123"/>
    </row>
    <row r="40" spans="1:7" hidden="1" x14ac:dyDescent="0.25">
      <c r="A40" s="126">
        <f>'4 Bis. Projet agrofo (DEVIS)'!B18</f>
        <v>0</v>
      </c>
      <c r="B40" s="128"/>
      <c r="C40" s="128"/>
      <c r="D40" s="129">
        <f>'4 Bis. Projet agrofo (DEVIS)'!K18</f>
        <v>0</v>
      </c>
      <c r="E40" s="128"/>
      <c r="F40" s="129">
        <f>'4 Bis. Projet agrofo (DEVIS)'!N18</f>
        <v>0</v>
      </c>
      <c r="G40" s="123"/>
    </row>
    <row r="41" spans="1:7" hidden="1" x14ac:dyDescent="0.25">
      <c r="A41" s="126">
        <f>'4 Bis. Projet agrofo (DEVIS)'!B19</f>
        <v>0</v>
      </c>
      <c r="B41" s="128"/>
      <c r="C41" s="128"/>
      <c r="D41" s="129">
        <f>'4 Bis. Projet agrofo (DEVIS)'!K19</f>
        <v>0</v>
      </c>
      <c r="E41" s="128"/>
      <c r="F41" s="129">
        <f>'4 Bis. Projet agrofo (DEVIS)'!N19</f>
        <v>0</v>
      </c>
      <c r="G41" s="123"/>
    </row>
    <row r="42" spans="1:7" hidden="1" x14ac:dyDescent="0.25">
      <c r="A42" s="126">
        <f>'4 Bis. Projet agrofo (DEVIS)'!B20</f>
        <v>0</v>
      </c>
      <c r="B42" s="128"/>
      <c r="C42" s="128"/>
      <c r="D42" s="129">
        <f>'4 Bis. Projet agrofo (DEVIS)'!K20</f>
        <v>0</v>
      </c>
      <c r="E42" s="128"/>
      <c r="F42" s="129">
        <f>'4 Bis. Projet agrofo (DEVIS)'!N20</f>
        <v>0</v>
      </c>
      <c r="G42" s="123"/>
    </row>
    <row r="43" spans="1:7" hidden="1" x14ac:dyDescent="0.25">
      <c r="A43" s="126">
        <f>'4 Bis. Projet agrofo (DEVIS)'!B21</f>
        <v>0</v>
      </c>
      <c r="B43" s="128"/>
      <c r="C43" s="128"/>
      <c r="D43" s="129">
        <f>'4 Bis. Projet agrofo (DEVIS)'!K21</f>
        <v>0</v>
      </c>
      <c r="E43" s="128"/>
      <c r="F43" s="129">
        <f>'4 Bis. Projet agrofo (DEVIS)'!N21</f>
        <v>0</v>
      </c>
      <c r="G43" s="123"/>
    </row>
    <row r="44" spans="1:7" hidden="1" x14ac:dyDescent="0.25">
      <c r="A44" s="126">
        <f>'4 Bis. Projet agrofo (DEVIS)'!B22</f>
        <v>0</v>
      </c>
      <c r="B44" s="128"/>
      <c r="C44" s="128"/>
      <c r="D44" s="129">
        <f>'4 Bis. Projet agrofo (DEVIS)'!K22</f>
        <v>0</v>
      </c>
      <c r="E44" s="128"/>
      <c r="F44" s="129">
        <f>'4 Bis. Projet agrofo (DEVIS)'!N22</f>
        <v>0</v>
      </c>
      <c r="G44" s="123"/>
    </row>
    <row r="45" spans="1:7" hidden="1" x14ac:dyDescent="0.25">
      <c r="A45" s="126">
        <f>'4 Bis. Projet agrofo (DEVIS)'!B23</f>
        <v>0</v>
      </c>
      <c r="B45" s="128"/>
      <c r="C45" s="128"/>
      <c r="D45" s="129">
        <f>'4 Bis. Projet agrofo (DEVIS)'!K23</f>
        <v>0</v>
      </c>
      <c r="E45" s="128"/>
      <c r="F45" s="129">
        <f>'4 Bis. Projet agrofo (DEVIS)'!N23</f>
        <v>0</v>
      </c>
      <c r="G45" s="123"/>
    </row>
    <row r="46" spans="1:7" hidden="1" x14ac:dyDescent="0.25">
      <c r="A46" s="126">
        <f>'4 Bis. Projet agrofo (DEVIS)'!B24</f>
        <v>0</v>
      </c>
      <c r="B46" s="128"/>
      <c r="C46" s="128"/>
      <c r="D46" s="129">
        <f>'4 Bis. Projet agrofo (DEVIS)'!K24</f>
        <v>0</v>
      </c>
      <c r="E46" s="128"/>
      <c r="F46" s="129">
        <f>'4 Bis. Projet agrofo (DEVIS)'!N24</f>
        <v>0</v>
      </c>
      <c r="G46" s="123"/>
    </row>
    <row r="47" spans="1:7" hidden="1" x14ac:dyDescent="0.25">
      <c r="A47" s="126">
        <f>'4 Bis. Projet agrofo (DEVIS)'!B25</f>
        <v>0</v>
      </c>
      <c r="B47" s="128"/>
      <c r="C47" s="128"/>
      <c r="D47" s="129">
        <f>'4 Bis. Projet agrofo (DEVIS)'!K25</f>
        <v>0</v>
      </c>
      <c r="E47" s="128"/>
      <c r="F47" s="129">
        <f>'4 Bis. Projet agrofo (DEVIS)'!N25</f>
        <v>0</v>
      </c>
      <c r="G47" s="123"/>
    </row>
    <row r="48" spans="1:7" hidden="1" x14ac:dyDescent="0.25">
      <c r="A48" s="126">
        <f>'4 Bis. Projet agrofo (DEVIS)'!B26</f>
        <v>0</v>
      </c>
      <c r="B48" s="128"/>
      <c r="C48" s="128"/>
      <c r="D48" s="129">
        <f>'4 Bis. Projet agrofo (DEVIS)'!K26</f>
        <v>0</v>
      </c>
      <c r="E48" s="128"/>
      <c r="F48" s="129">
        <f>'4 Bis. Projet agrofo (DEVIS)'!N26</f>
        <v>0</v>
      </c>
      <c r="G48" s="123"/>
    </row>
    <row r="49" spans="1:7" hidden="1" x14ac:dyDescent="0.25">
      <c r="A49" s="126">
        <f>'4 Bis. Projet agrofo (DEVIS)'!B27</f>
        <v>0</v>
      </c>
      <c r="B49" s="128"/>
      <c r="C49" s="128"/>
      <c r="D49" s="129">
        <f>'4 Bis. Projet agrofo (DEVIS)'!K27</f>
        <v>0</v>
      </c>
      <c r="E49" s="128"/>
      <c r="F49" s="129">
        <f>'4 Bis. Projet agrofo (DEVIS)'!N27</f>
        <v>0</v>
      </c>
      <c r="G49" s="123"/>
    </row>
    <row r="50" spans="1:7" hidden="1" x14ac:dyDescent="0.25">
      <c r="A50" s="126">
        <f>'4 Bis. Projet agrofo (DEVIS)'!B28</f>
        <v>0</v>
      </c>
      <c r="B50" s="128"/>
      <c r="C50" s="128"/>
      <c r="D50" s="129">
        <f>'4 Bis. Projet agrofo (DEVIS)'!K28</f>
        <v>0</v>
      </c>
      <c r="E50" s="128"/>
      <c r="F50" s="129">
        <f>'4 Bis. Projet agrofo (DEVIS)'!N28</f>
        <v>0</v>
      </c>
      <c r="G50" s="123"/>
    </row>
    <row r="51" spans="1:7" hidden="1" x14ac:dyDescent="0.25">
      <c r="A51" s="126">
        <f>'4 Bis. Projet agrofo (DEVIS)'!B29</f>
        <v>0</v>
      </c>
      <c r="B51" s="128"/>
      <c r="C51" s="128"/>
      <c r="D51" s="129">
        <f>'4 Bis. Projet agrofo (DEVIS)'!K29</f>
        <v>0</v>
      </c>
      <c r="E51" s="128"/>
      <c r="F51" s="129">
        <f>'4 Bis. Projet agrofo (DEVIS)'!N29</f>
        <v>0</v>
      </c>
      <c r="G51" s="123"/>
    </row>
    <row r="52" spans="1:7" hidden="1" x14ac:dyDescent="0.25">
      <c r="A52" s="126">
        <f>'4 Bis. Projet agrofo (DEVIS)'!B30</f>
        <v>0</v>
      </c>
      <c r="B52" s="128"/>
      <c r="C52" s="128"/>
      <c r="D52" s="129">
        <f>'4 Bis. Projet agrofo (DEVIS)'!K30</f>
        <v>0</v>
      </c>
      <c r="E52" s="128"/>
      <c r="F52" s="129">
        <f>'4 Bis. Projet agrofo (DEVIS)'!N30</f>
        <v>0</v>
      </c>
      <c r="G52" s="123"/>
    </row>
    <row r="53" spans="1:7" hidden="1" x14ac:dyDescent="0.25">
      <c r="A53" s="126">
        <f>'4 Bis. Projet agrofo (DEVIS)'!B31</f>
        <v>0</v>
      </c>
      <c r="B53" s="128"/>
      <c r="C53" s="128"/>
      <c r="D53" s="129">
        <f>'4 Bis. Projet agrofo (DEVIS)'!K31</f>
        <v>0</v>
      </c>
      <c r="E53" s="128"/>
      <c r="F53" s="129">
        <f>'4 Bis. Projet agrofo (DEVIS)'!N31</f>
        <v>0</v>
      </c>
      <c r="G53" s="123"/>
    </row>
    <row r="54" spans="1:7" hidden="1" x14ac:dyDescent="0.25">
      <c r="A54" s="126">
        <f>'4 Bis. Projet agrofo (DEVIS)'!B32</f>
        <v>0</v>
      </c>
      <c r="B54" s="128"/>
      <c r="C54" s="128"/>
      <c r="D54" s="129">
        <f>'4 Bis. Projet agrofo (DEVIS)'!K32</f>
        <v>0</v>
      </c>
      <c r="E54" s="128"/>
      <c r="F54" s="129">
        <f>'4 Bis. Projet agrofo (DEVIS)'!N32</f>
        <v>0</v>
      </c>
      <c r="G54" s="123"/>
    </row>
    <row r="55" spans="1:7" hidden="1" x14ac:dyDescent="0.25">
      <c r="A55" s="126">
        <f>'4 Bis. Projet agrofo (DEVIS)'!B33</f>
        <v>0</v>
      </c>
      <c r="B55" s="128"/>
      <c r="C55" s="128"/>
      <c r="D55" s="129">
        <f>'4 Bis. Projet agrofo (DEVIS)'!K33</f>
        <v>0</v>
      </c>
      <c r="E55" s="128"/>
      <c r="F55" s="129">
        <f>'4 Bis. Projet agrofo (DEVIS)'!N33</f>
        <v>0</v>
      </c>
      <c r="G55" s="123"/>
    </row>
    <row r="56" spans="1:7" hidden="1" x14ac:dyDescent="0.25">
      <c r="A56" s="126">
        <f>'4 Bis. Projet agrofo (DEVIS)'!B36</f>
        <v>0</v>
      </c>
      <c r="B56" s="128"/>
      <c r="C56" s="128"/>
      <c r="D56" s="129">
        <f>'4 Bis. Projet agrofo (DEVIS)'!K36</f>
        <v>0</v>
      </c>
      <c r="E56" s="128"/>
      <c r="F56" s="129">
        <f>'4 Bis. Projet agrofo (DEVIS)'!N36</f>
        <v>0</v>
      </c>
      <c r="G56" s="123"/>
    </row>
    <row r="57" spans="1:7" hidden="1" x14ac:dyDescent="0.25">
      <c r="A57" s="126">
        <f>'4 Bis. Projet agrofo (DEVIS)'!B37</f>
        <v>0</v>
      </c>
      <c r="B57" s="128"/>
      <c r="C57" s="128"/>
      <c r="D57" s="129">
        <f>'4 Bis. Projet agrofo (DEVIS)'!K37</f>
        <v>0</v>
      </c>
      <c r="E57" s="128"/>
      <c r="F57" s="129">
        <f>'4 Bis. Projet agrofo (DEVIS)'!N37</f>
        <v>0</v>
      </c>
      <c r="G57" s="123"/>
    </row>
    <row r="58" spans="1:7" hidden="1" x14ac:dyDescent="0.25">
      <c r="A58" s="126">
        <f>'4 Bis. Projet agrofo (DEVIS)'!B38</f>
        <v>0</v>
      </c>
      <c r="B58" s="128"/>
      <c r="C58" s="128"/>
      <c r="D58" s="129">
        <f>'4 Bis. Projet agrofo (DEVIS)'!K38</f>
        <v>0</v>
      </c>
      <c r="E58" s="128"/>
      <c r="F58" s="129">
        <f>'4 Bis. Projet agrofo (DEVIS)'!N38</f>
        <v>0</v>
      </c>
      <c r="G58" s="123"/>
    </row>
    <row r="59" spans="1:7" hidden="1" x14ac:dyDescent="0.25">
      <c r="A59" s="126">
        <f>'4 Bis. Projet agrofo (DEVIS)'!B39</f>
        <v>0</v>
      </c>
      <c r="B59" s="128"/>
      <c r="C59" s="128"/>
      <c r="D59" s="129">
        <f>'4 Bis. Projet agrofo (DEVIS)'!K39</f>
        <v>0</v>
      </c>
      <c r="E59" s="128"/>
      <c r="F59" s="129">
        <f>'4 Bis. Projet agrofo (DEVIS)'!N39</f>
        <v>0</v>
      </c>
      <c r="G59" s="123"/>
    </row>
    <row r="60" spans="1:7" hidden="1" x14ac:dyDescent="0.25">
      <c r="A60" s="126">
        <f>'4 Bis. Projet agrofo (DEVIS)'!B40</f>
        <v>0</v>
      </c>
      <c r="B60" s="128"/>
      <c r="C60" s="128"/>
      <c r="D60" s="129">
        <f>'4 Bis. Projet agrofo (DEVIS)'!K40</f>
        <v>0</v>
      </c>
      <c r="E60" s="128"/>
      <c r="F60" s="129">
        <f>'4 Bis. Projet agrofo (DEVIS)'!N40</f>
        <v>0</v>
      </c>
      <c r="G60" s="123"/>
    </row>
    <row r="61" spans="1:7" hidden="1" x14ac:dyDescent="0.25">
      <c r="A61" s="126">
        <f>'4 Bis. Projet agrofo (DEVIS)'!B41</f>
        <v>0</v>
      </c>
      <c r="B61" s="128"/>
      <c r="C61" s="128"/>
      <c r="D61" s="129">
        <f>'4 Bis. Projet agrofo (DEVIS)'!K41</f>
        <v>0</v>
      </c>
      <c r="E61" s="128"/>
      <c r="F61" s="129">
        <f>'4 Bis. Projet agrofo (DEVIS)'!N41</f>
        <v>0</v>
      </c>
      <c r="G61" s="123"/>
    </row>
    <row r="62" spans="1:7" hidden="1" x14ac:dyDescent="0.25">
      <c r="A62" s="126">
        <f>'4 Bis. Projet agrofo (DEVIS)'!B42</f>
        <v>0</v>
      </c>
      <c r="B62" s="128"/>
      <c r="C62" s="128"/>
      <c r="D62" s="129">
        <f>'4 Bis. Projet agrofo (DEVIS)'!K42</f>
        <v>0</v>
      </c>
      <c r="E62" s="128"/>
      <c r="F62" s="129">
        <f>'4 Bis. Projet agrofo (DEVIS)'!N42</f>
        <v>0</v>
      </c>
      <c r="G62" s="123"/>
    </row>
    <row r="63" spans="1:7" ht="15.75" hidden="1" thickBot="1" x14ac:dyDescent="0.3">
      <c r="A63" s="127">
        <f>'4 Bis. Projet agrofo (DEVIS)'!B43</f>
        <v>0</v>
      </c>
      <c r="B63" s="128"/>
      <c r="C63" s="128"/>
      <c r="D63" s="129">
        <f>'4 Bis. Projet agrofo (DEVIS)'!K43</f>
        <v>0</v>
      </c>
      <c r="E63" s="128"/>
      <c r="F63" s="129">
        <f>'4 Bis. Projet agrofo (DEVIS)'!N43</f>
        <v>0</v>
      </c>
      <c r="G63" s="123"/>
    </row>
    <row r="64" spans="1:7" hidden="1" x14ac:dyDescent="0.25">
      <c r="A64" s="119">
        <f>'5. Projet RNA (DEVIS)'!B10</f>
        <v>0</v>
      </c>
      <c r="B64" s="119"/>
      <c r="C64" s="120"/>
      <c r="D64" s="120"/>
      <c r="E64" s="120"/>
      <c r="F64" s="120"/>
      <c r="G64" s="122">
        <f>'5. Projet RNA (DEVIS)'!F10</f>
        <v>0</v>
      </c>
    </row>
    <row r="65" spans="1:8" hidden="1" x14ac:dyDescent="0.25">
      <c r="A65" s="126">
        <f>'5. Projet RNA (DEVIS)'!B11</f>
        <v>0</v>
      </c>
      <c r="B65" s="126"/>
      <c r="C65" s="128"/>
      <c r="D65" s="128"/>
      <c r="E65" s="128"/>
      <c r="F65" s="128"/>
      <c r="G65" s="123">
        <f>'5. Projet RNA (DEVIS)'!F11</f>
        <v>0</v>
      </c>
      <c r="H65" s="128"/>
    </row>
    <row r="66" spans="1:8" hidden="1" x14ac:dyDescent="0.25">
      <c r="A66" s="126">
        <f>'5. Projet RNA (DEVIS)'!B12</f>
        <v>0</v>
      </c>
      <c r="B66" s="126"/>
      <c r="C66" s="128"/>
      <c r="D66" s="128"/>
      <c r="E66" s="128"/>
      <c r="F66" s="128"/>
      <c r="G66" s="123">
        <f>'5. Projet RNA (DEVIS)'!F12</f>
        <v>0</v>
      </c>
      <c r="H66" s="128"/>
    </row>
    <row r="67" spans="1:8" hidden="1" x14ac:dyDescent="0.25">
      <c r="A67" s="126">
        <f>'5. Projet RNA (DEVIS)'!B13</f>
        <v>0</v>
      </c>
      <c r="B67" s="126"/>
      <c r="C67" s="128"/>
      <c r="D67" s="128"/>
      <c r="E67" s="128"/>
      <c r="F67" s="128"/>
      <c r="G67" s="123">
        <f>'5. Projet RNA (DEVIS)'!F13</f>
        <v>0</v>
      </c>
      <c r="H67" s="128"/>
    </row>
    <row r="68" spans="1:8" hidden="1" x14ac:dyDescent="0.25">
      <c r="A68" s="126">
        <f>'5. Projet RNA (DEVIS)'!B14</f>
        <v>0</v>
      </c>
      <c r="B68" s="126"/>
      <c r="C68" s="128"/>
      <c r="D68" s="128"/>
      <c r="E68" s="128"/>
      <c r="F68" s="128"/>
      <c r="G68" s="123">
        <f>'5. Projet RNA (DEVIS)'!F14</f>
        <v>0</v>
      </c>
    </row>
    <row r="69" spans="1:8" hidden="1" x14ac:dyDescent="0.25">
      <c r="A69" s="126">
        <f>'5. Projet RNA (DEVIS)'!B15</f>
        <v>0</v>
      </c>
      <c r="B69" s="126"/>
      <c r="C69" s="128"/>
      <c r="D69" s="128"/>
      <c r="E69" s="128"/>
      <c r="F69" s="128"/>
      <c r="G69" s="123">
        <f>'5. Projet RNA (DEVIS)'!F15</f>
        <v>0</v>
      </c>
    </row>
    <row r="70" spans="1:8" hidden="1" x14ac:dyDescent="0.25">
      <c r="A70" s="126">
        <f>'5. Projet RNA (DEVIS)'!B16</f>
        <v>0</v>
      </c>
      <c r="B70" s="126"/>
      <c r="C70" s="128"/>
      <c r="D70" s="128"/>
      <c r="E70" s="128"/>
      <c r="F70" s="128"/>
      <c r="G70" s="123">
        <f>'5. Projet RNA (DEVIS)'!F16</f>
        <v>0</v>
      </c>
    </row>
    <row r="71" spans="1:8" hidden="1" x14ac:dyDescent="0.25">
      <c r="A71" s="126">
        <f>'5. Projet RNA (DEVIS)'!B17</f>
        <v>0</v>
      </c>
      <c r="B71" s="126"/>
      <c r="C71" s="128"/>
      <c r="D71" s="128"/>
      <c r="E71" s="128"/>
      <c r="F71" s="128"/>
      <c r="G71" s="123">
        <f>'5. Projet RNA (DEVIS)'!F17</f>
        <v>0</v>
      </c>
    </row>
    <row r="72" spans="1:8" hidden="1" x14ac:dyDescent="0.25">
      <c r="A72" s="126">
        <f>'5. Projet RNA (DEVIS)'!B18</f>
        <v>0</v>
      </c>
      <c r="B72" s="126"/>
      <c r="C72" s="128"/>
      <c r="D72" s="128"/>
      <c r="E72" s="128"/>
      <c r="F72" s="128"/>
      <c r="G72" s="123">
        <f>'5. Projet RNA (DEVIS)'!F18</f>
        <v>0</v>
      </c>
    </row>
    <row r="73" spans="1:8" hidden="1" x14ac:dyDescent="0.25">
      <c r="A73" s="126">
        <f>'5. Projet RNA (DEVIS)'!B19</f>
        <v>0</v>
      </c>
      <c r="B73" s="126"/>
      <c r="C73" s="128"/>
      <c r="D73" s="128"/>
      <c r="E73" s="128"/>
      <c r="F73" s="128"/>
      <c r="G73" s="123">
        <f>'5. Projet RNA (DEVIS)'!F19</f>
        <v>0</v>
      </c>
    </row>
    <row r="74" spans="1:8" hidden="1" x14ac:dyDescent="0.25">
      <c r="A74" s="126">
        <f>'5. Projet RNA (DEVIS)'!B20</f>
        <v>0</v>
      </c>
      <c r="B74" s="126"/>
      <c r="C74" s="128"/>
      <c r="D74" s="128"/>
      <c r="E74" s="128"/>
      <c r="F74" s="128"/>
      <c r="G74" s="123">
        <f>'5. Projet RNA (DEVIS)'!F20</f>
        <v>0</v>
      </c>
    </row>
    <row r="75" spans="1:8" hidden="1" x14ac:dyDescent="0.25">
      <c r="A75" s="126">
        <f>'5. Projet RNA (DEVIS)'!B21</f>
        <v>0</v>
      </c>
      <c r="B75" s="126"/>
      <c r="C75" s="128"/>
      <c r="D75" s="128"/>
      <c r="E75" s="128"/>
      <c r="F75" s="128"/>
      <c r="G75" s="123">
        <f>'5. Projet RNA (DEVIS)'!F21</f>
        <v>0</v>
      </c>
    </row>
    <row r="76" spans="1:8" hidden="1" x14ac:dyDescent="0.25">
      <c r="A76" s="126">
        <f>'5. Projet RNA (DEVIS)'!B22</f>
        <v>0</v>
      </c>
      <c r="B76" s="126"/>
      <c r="C76" s="128"/>
      <c r="D76" s="128"/>
      <c r="E76" s="128"/>
      <c r="F76" s="128"/>
      <c r="G76" s="123">
        <f>'5. Projet RNA (DEVIS)'!F22</f>
        <v>0</v>
      </c>
      <c r="H76" s="128"/>
    </row>
    <row r="77" spans="1:8" hidden="1" x14ac:dyDescent="0.25">
      <c r="A77" s="126">
        <f>'5. Projet RNA (DEVIS)'!B23</f>
        <v>0</v>
      </c>
      <c r="B77" s="126"/>
      <c r="C77" s="128"/>
      <c r="D77" s="128"/>
      <c r="E77" s="128"/>
      <c r="F77" s="128"/>
      <c r="G77" s="123">
        <f>'5. Projet RNA (DEVIS)'!F23</f>
        <v>0</v>
      </c>
      <c r="H77" s="128"/>
    </row>
    <row r="78" spans="1:8" hidden="1" x14ac:dyDescent="0.25">
      <c r="A78" s="126">
        <f>'5. Projet RNA (DEVIS)'!B24</f>
        <v>0</v>
      </c>
      <c r="B78" s="126"/>
      <c r="C78" s="128"/>
      <c r="D78" s="128"/>
      <c r="E78" s="128"/>
      <c r="F78" s="128"/>
      <c r="G78" s="123">
        <f>'5. Projet RNA (DEVIS)'!F24</f>
        <v>0</v>
      </c>
      <c r="H78" s="128"/>
    </row>
    <row r="79" spans="1:8" hidden="1" x14ac:dyDescent="0.25">
      <c r="A79" s="126">
        <f>'5. Projet RNA (DEVIS)'!B25</f>
        <v>0</v>
      </c>
      <c r="B79" s="126"/>
      <c r="C79" s="128"/>
      <c r="D79" s="128"/>
      <c r="E79" s="128"/>
      <c r="F79" s="128"/>
      <c r="G79" s="123">
        <f>'5. Projet RNA (DEVIS)'!F25</f>
        <v>0</v>
      </c>
      <c r="H79" s="128"/>
    </row>
    <row r="80" spans="1:8" hidden="1" x14ac:dyDescent="0.25">
      <c r="A80" s="126">
        <f>'5. Projet RNA (DEVIS)'!B26</f>
        <v>0</v>
      </c>
      <c r="B80" s="126"/>
      <c r="C80" s="128"/>
      <c r="D80" s="128"/>
      <c r="E80" s="128"/>
      <c r="F80" s="128"/>
      <c r="G80" s="123">
        <f>'5. Projet RNA (DEVIS)'!F26</f>
        <v>0</v>
      </c>
      <c r="H80" s="128"/>
    </row>
    <row r="81" spans="1:13" hidden="1" x14ac:dyDescent="0.25">
      <c r="A81" s="126">
        <f>'5. Projet RNA (DEVIS)'!B27</f>
        <v>0</v>
      </c>
      <c r="B81" s="126"/>
      <c r="C81" s="128"/>
      <c r="D81" s="128"/>
      <c r="E81" s="128"/>
      <c r="F81" s="128"/>
      <c r="G81" s="123">
        <f>'5. Projet RNA (DEVIS)'!F27</f>
        <v>0</v>
      </c>
      <c r="H81" s="128"/>
    </row>
    <row r="82" spans="1:13" hidden="1" x14ac:dyDescent="0.25">
      <c r="A82" s="126">
        <f>'5. Projet RNA (DEVIS)'!B28</f>
        <v>0</v>
      </c>
      <c r="B82" s="126"/>
      <c r="C82" s="128"/>
      <c r="D82" s="128"/>
      <c r="E82" s="128"/>
      <c r="F82" s="128"/>
      <c r="G82" s="123">
        <f>'5. Projet RNA (DEVIS)'!F28</f>
        <v>0</v>
      </c>
      <c r="H82" s="128"/>
    </row>
    <row r="83" spans="1:13" ht="18" hidden="1" customHeight="1" thickBot="1" x14ac:dyDescent="0.3">
      <c r="A83" s="127">
        <f>'5. Projet RNA (DEVIS)'!B29</f>
        <v>0</v>
      </c>
      <c r="B83" s="127"/>
      <c r="C83" s="124"/>
      <c r="D83" s="124"/>
      <c r="E83" s="124"/>
      <c r="F83" s="124"/>
      <c r="G83" s="125">
        <f>'5. Projet RNA (DEVIS)'!F29</f>
        <v>0</v>
      </c>
      <c r="H83" s="128"/>
    </row>
    <row r="84" spans="1:13" ht="15.75" hidden="1" thickBot="1" x14ac:dyDescent="0.3"/>
    <row r="85" spans="1:13" ht="27" thickBot="1" x14ac:dyDescent="0.3">
      <c r="A85" s="494" t="s">
        <v>342</v>
      </c>
      <c r="B85" s="495"/>
      <c r="C85" s="496" t="s">
        <v>375</v>
      </c>
      <c r="D85" s="497"/>
      <c r="E85" s="497"/>
      <c r="F85" s="497"/>
      <c r="G85" s="498"/>
      <c r="H85" s="1"/>
      <c r="I85" s="1"/>
    </row>
    <row r="86" spans="1:13" ht="30.75" customHeight="1" thickBot="1" x14ac:dyDescent="0.3">
      <c r="A86" s="383" t="s">
        <v>345</v>
      </c>
      <c r="B86" s="384" t="s">
        <v>348</v>
      </c>
      <c r="C86" s="385" t="s">
        <v>346</v>
      </c>
      <c r="D86" s="385" t="s">
        <v>347</v>
      </c>
      <c r="E86" s="386" t="s">
        <v>367</v>
      </c>
      <c r="F86" s="385" t="s">
        <v>368</v>
      </c>
      <c r="G86" s="387" t="s">
        <v>370</v>
      </c>
      <c r="H86" s="365" t="s">
        <v>369</v>
      </c>
      <c r="I86" s="380"/>
      <c r="J86" s="377"/>
      <c r="K86" s="377"/>
      <c r="L86" s="377"/>
      <c r="M86" s="377"/>
    </row>
    <row r="87" spans="1:13" ht="15.75" thickBot="1" x14ac:dyDescent="0.3">
      <c r="A87" s="388">
        <v>0</v>
      </c>
      <c r="B87" s="366">
        <v>0</v>
      </c>
      <c r="C87" s="367">
        <v>0</v>
      </c>
      <c r="D87" s="367">
        <v>0</v>
      </c>
      <c r="E87" s="368">
        <v>0</v>
      </c>
      <c r="F87" s="367">
        <v>0</v>
      </c>
      <c r="G87" s="369">
        <v>0</v>
      </c>
      <c r="H87" s="370">
        <f>SUM(E87:G87)</f>
        <v>0</v>
      </c>
      <c r="I87" s="380"/>
      <c r="J87" s="377"/>
      <c r="K87" s="377"/>
      <c r="L87" s="377"/>
      <c r="M87" s="377"/>
    </row>
    <row r="88" spans="1:13" ht="15.75" thickBot="1" x14ac:dyDescent="0.3">
      <c r="A88" s="371" t="s">
        <v>333</v>
      </c>
      <c r="B88" s="372">
        <v>0</v>
      </c>
      <c r="C88" s="373">
        <v>0</v>
      </c>
      <c r="D88" s="373">
        <v>0</v>
      </c>
      <c r="E88" s="374">
        <v>0</v>
      </c>
      <c r="F88" s="373">
        <v>0</v>
      </c>
      <c r="G88" s="375">
        <v>0</v>
      </c>
      <c r="H88" s="370">
        <f t="shared" ref="H88:H90" si="0">SUM(E88:G88)</f>
        <v>0</v>
      </c>
      <c r="I88" s="380"/>
      <c r="J88" s="377"/>
      <c r="K88" s="377"/>
      <c r="L88" s="377"/>
      <c r="M88" s="377"/>
    </row>
    <row r="89" spans="1:13" ht="15.75" thickBot="1" x14ac:dyDescent="0.3">
      <c r="A89"/>
      <c r="B89"/>
      <c r="C89"/>
      <c r="D89"/>
      <c r="E89"/>
      <c r="F89"/>
      <c r="G89"/>
      <c r="H89" s="370">
        <f t="shared" si="0"/>
        <v>0</v>
      </c>
      <c r="I89" s="380"/>
      <c r="J89" s="377"/>
      <c r="K89" s="377"/>
      <c r="L89" s="377"/>
      <c r="M89" s="377"/>
    </row>
    <row r="90" spans="1:13" ht="15.75" thickBot="1" x14ac:dyDescent="0.3">
      <c r="A90"/>
      <c r="B90"/>
      <c r="C90"/>
      <c r="D90"/>
      <c r="E90"/>
      <c r="F90"/>
      <c r="G90"/>
      <c r="H90" s="376">
        <f t="shared" si="0"/>
        <v>0</v>
      </c>
      <c r="I90" s="380"/>
      <c r="J90" s="377"/>
      <c r="K90" s="377"/>
      <c r="L90" s="377"/>
    </row>
    <row r="91" spans="1:13" x14ac:dyDescent="0.25">
      <c r="A91"/>
      <c r="B91"/>
      <c r="C91"/>
      <c r="D91"/>
      <c r="E91"/>
      <c r="F91"/>
      <c r="G91"/>
      <c r="H91" s="1"/>
      <c r="J91"/>
    </row>
    <row r="92" spans="1:13" x14ac:dyDescent="0.25">
      <c r="G92"/>
      <c r="H92" s="1"/>
      <c r="J92"/>
    </row>
    <row r="93" spans="1:13" x14ac:dyDescent="0.25">
      <c r="G93"/>
      <c r="H93" s="1"/>
      <c r="J93"/>
    </row>
    <row r="94" spans="1:13" x14ac:dyDescent="0.25">
      <c r="G94"/>
      <c r="H94" s="1"/>
      <c r="J94" s="1"/>
    </row>
    <row r="95" spans="1:13" x14ac:dyDescent="0.25">
      <c r="G95"/>
      <c r="H95" s="1"/>
      <c r="J95" s="1"/>
    </row>
    <row r="96" spans="1:13" x14ac:dyDescent="0.25">
      <c r="G96" s="1"/>
      <c r="H96" s="1"/>
      <c r="J96" s="1"/>
    </row>
    <row r="97" spans="1:10" x14ac:dyDescent="0.25">
      <c r="G97" s="1"/>
      <c r="H97" s="1"/>
      <c r="J97" s="1"/>
    </row>
    <row r="98" spans="1:10" x14ac:dyDescent="0.25">
      <c r="G98" s="1"/>
      <c r="H98" s="1"/>
    </row>
    <row r="99" spans="1:10" x14ac:dyDescent="0.25">
      <c r="G99" s="1"/>
      <c r="H99" s="1"/>
    </row>
    <row r="100" spans="1:10" x14ac:dyDescent="0.25">
      <c r="G100" s="1"/>
      <c r="H100" s="1"/>
    </row>
    <row r="101" spans="1:10" x14ac:dyDescent="0.25">
      <c r="G101" s="1"/>
      <c r="H101" s="1"/>
    </row>
    <row r="102" spans="1:10" x14ac:dyDescent="0.25">
      <c r="G102" s="1"/>
      <c r="H102" s="1"/>
    </row>
    <row r="103" spans="1:10" x14ac:dyDescent="0.25">
      <c r="A103" s="1"/>
      <c r="B103" s="1"/>
      <c r="G103" s="1"/>
      <c r="H103" s="1"/>
    </row>
    <row r="104" spans="1:10" x14ac:dyDescent="0.25">
      <c r="A104" s="381" t="s">
        <v>371</v>
      </c>
      <c r="B104" s="1"/>
      <c r="C104"/>
      <c r="D104"/>
      <c r="F104"/>
      <c r="G104" s="1"/>
      <c r="H104" s="1"/>
    </row>
    <row r="105" spans="1:10" x14ac:dyDescent="0.25">
      <c r="A105" s="381" t="s">
        <v>372</v>
      </c>
      <c r="C105"/>
      <c r="D105"/>
      <c r="F105"/>
      <c r="G105" s="1"/>
      <c r="H105" s="1"/>
    </row>
    <row r="106" spans="1:10" x14ac:dyDescent="0.25">
      <c r="C106"/>
      <c r="D106"/>
      <c r="F106"/>
      <c r="G106" s="1"/>
      <c r="H106" s="1"/>
    </row>
    <row r="107" spans="1:10" x14ac:dyDescent="0.25">
      <c r="A107" s="111" t="s">
        <v>374</v>
      </c>
      <c r="C107"/>
      <c r="D107"/>
      <c r="F107"/>
      <c r="G107" s="1"/>
      <c r="H107" s="1"/>
    </row>
    <row r="108" spans="1:10" x14ac:dyDescent="0.25">
      <c r="C108" s="1"/>
      <c r="D108" s="1"/>
      <c r="F108" s="1"/>
      <c r="G108" s="1"/>
      <c r="H108" s="1"/>
    </row>
    <row r="109" spans="1:10" x14ac:dyDescent="0.25">
      <c r="A109" s="382" t="s">
        <v>373</v>
      </c>
      <c r="C109" s="1"/>
      <c r="D109" s="1"/>
      <c r="F109" s="1"/>
      <c r="G109" s="1"/>
      <c r="H109" s="1"/>
    </row>
    <row r="110" spans="1:10" x14ac:dyDescent="0.25">
      <c r="A110" s="1"/>
      <c r="B110" s="1"/>
      <c r="C110" s="1"/>
      <c r="D110" s="1"/>
      <c r="F110" s="1"/>
      <c r="G110" s="1"/>
      <c r="H110" s="1"/>
    </row>
    <row r="111" spans="1:10" x14ac:dyDescent="0.25">
      <c r="A111" s="1"/>
      <c r="B111" s="1"/>
      <c r="C111" s="1"/>
      <c r="D111" s="1"/>
      <c r="F111" s="1"/>
      <c r="G111" s="1"/>
      <c r="H111" s="1"/>
    </row>
    <row r="112" spans="1:10" x14ac:dyDescent="0.25">
      <c r="A112" s="1"/>
      <c r="B112" s="1"/>
      <c r="C112" s="1"/>
      <c r="D112" s="1"/>
      <c r="E112" s="1"/>
      <c r="F112" s="1"/>
      <c r="G112" s="1"/>
      <c r="H112" s="1"/>
    </row>
    <row r="113" spans="1:8" x14ac:dyDescent="0.25">
      <c r="A113" s="1"/>
      <c r="B113" s="1"/>
      <c r="C113" s="1"/>
      <c r="D113" s="1"/>
      <c r="E113" s="1"/>
      <c r="F113" s="1"/>
      <c r="G113" s="1"/>
      <c r="H113" s="1"/>
    </row>
    <row r="114" spans="1:8" x14ac:dyDescent="0.25">
      <c r="A114" s="1"/>
      <c r="B114" s="1"/>
      <c r="C114" s="1"/>
      <c r="D114" s="1"/>
      <c r="E114" s="1"/>
      <c r="F114" s="1"/>
      <c r="G114" s="1"/>
      <c r="H114" s="1"/>
    </row>
    <row r="115" spans="1:8" x14ac:dyDescent="0.25">
      <c r="A115" s="1"/>
      <c r="B115" s="1"/>
      <c r="C115" s="1"/>
      <c r="D115" s="1"/>
      <c r="E115" s="1"/>
      <c r="F115" s="1"/>
      <c r="G115" s="1"/>
      <c r="H115" s="1"/>
    </row>
    <row r="116" spans="1:8" x14ac:dyDescent="0.25">
      <c r="A116" s="1"/>
      <c r="B116" s="1"/>
      <c r="C116" s="1"/>
      <c r="D116" s="1"/>
      <c r="E116" s="1"/>
      <c r="F116" s="1"/>
      <c r="G116" s="1"/>
      <c r="H116" s="1"/>
    </row>
    <row r="117" spans="1:8" x14ac:dyDescent="0.25">
      <c r="A117" s="1"/>
      <c r="B117" s="1"/>
      <c r="C117" s="1"/>
      <c r="D117" s="1"/>
      <c r="E117" s="1"/>
      <c r="F117" s="1"/>
      <c r="G117" s="1"/>
      <c r="H117" s="1"/>
    </row>
    <row r="118" spans="1:8" x14ac:dyDescent="0.25">
      <c r="A118" s="1"/>
      <c r="B118" s="1"/>
      <c r="C118" s="1"/>
      <c r="D118" s="1"/>
      <c r="E118" s="1"/>
      <c r="F118" s="1"/>
      <c r="G118" s="1"/>
      <c r="H118" s="1"/>
    </row>
    <row r="119" spans="1:8" x14ac:dyDescent="0.25">
      <c r="A119" s="1"/>
      <c r="B119" s="1"/>
      <c r="C119" s="1"/>
      <c r="D119" s="1"/>
      <c r="E119" s="1"/>
      <c r="F119" s="1"/>
      <c r="G119" s="1"/>
      <c r="H119" s="1"/>
    </row>
    <row r="120" spans="1:8" x14ac:dyDescent="0.25">
      <c r="A120" s="1"/>
      <c r="B120" s="1"/>
      <c r="C120" s="1"/>
      <c r="D120" s="1"/>
      <c r="E120" s="1"/>
      <c r="F120" s="1"/>
      <c r="G120" s="1"/>
      <c r="H120" s="1"/>
    </row>
    <row r="121" spans="1:8" x14ac:dyDescent="0.25">
      <c r="A121" s="1"/>
      <c r="B121" s="1"/>
      <c r="C121" s="1"/>
      <c r="D121" s="1"/>
      <c r="E121" s="1"/>
      <c r="F121" s="1"/>
      <c r="G121" s="1"/>
      <c r="H121" s="1"/>
    </row>
    <row r="122" spans="1:8" x14ac:dyDescent="0.25">
      <c r="A122" s="1"/>
      <c r="B122" s="1"/>
      <c r="C122" s="1"/>
      <c r="D122" s="1"/>
      <c r="E122" s="1"/>
      <c r="F122" s="1"/>
      <c r="G122" s="1"/>
      <c r="H122" s="1"/>
    </row>
    <row r="123" spans="1:8" x14ac:dyDescent="0.25">
      <c r="A123" s="1"/>
      <c r="B123" s="1"/>
      <c r="C123" s="1"/>
      <c r="D123" s="1"/>
      <c r="E123" s="1"/>
      <c r="F123" s="1"/>
      <c r="G123" s="1"/>
      <c r="H123" s="1"/>
    </row>
    <row r="124" spans="1:8" x14ac:dyDescent="0.25">
      <c r="A124" s="1"/>
      <c r="B124" s="1"/>
      <c r="C124" s="1"/>
      <c r="D124" s="1"/>
      <c r="E124" s="1"/>
      <c r="F124" s="1"/>
      <c r="G124" s="1"/>
      <c r="H124" s="1"/>
    </row>
    <row r="125" spans="1:8" x14ac:dyDescent="0.25">
      <c r="A125" s="1"/>
      <c r="B125" s="1"/>
      <c r="C125" s="1"/>
      <c r="D125" s="1"/>
      <c r="E125" s="1"/>
      <c r="F125" s="1"/>
      <c r="G125" s="1"/>
      <c r="H125" s="1"/>
    </row>
    <row r="126" spans="1:8" x14ac:dyDescent="0.25">
      <c r="H126" s="1"/>
    </row>
    <row r="127" spans="1:8" x14ac:dyDescent="0.25">
      <c r="H127" s="1"/>
    </row>
    <row r="128" spans="1:8" x14ac:dyDescent="0.25">
      <c r="H128" s="1"/>
    </row>
    <row r="129" spans="8:8" x14ac:dyDescent="0.25">
      <c r="H129" s="1"/>
    </row>
  </sheetData>
  <sheetProtection selectLockedCells="1" pivotTables="0"/>
  <mergeCells count="2">
    <mergeCell ref="A85:B85"/>
    <mergeCell ref="C85:G85"/>
  </mergeCells>
  <pageMargins left="0.7" right="0.7" top="0.75" bottom="0.75" header="0.3" footer="0.3"/>
  <pageSetup paperSize="9" orientation="landscape" r:id="rId2"/>
  <colBreaks count="2" manualBreakCount="2">
    <brk id="3" max="94" man="1"/>
    <brk id="5" max="9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tabColor rgb="FFC935A9"/>
  </sheetPr>
  <dimension ref="A1:E27"/>
  <sheetViews>
    <sheetView workbookViewId="0">
      <selection activeCell="E8" sqref="E8"/>
    </sheetView>
  </sheetViews>
  <sheetFormatPr baseColWidth="10" defaultRowHeight="15" x14ac:dyDescent="0.25"/>
  <cols>
    <col min="1" max="1" width="17.7109375" style="1" customWidth="1"/>
    <col min="2" max="2" width="20.140625" style="1" customWidth="1"/>
    <col min="3" max="3" width="19.28515625" style="1" customWidth="1"/>
    <col min="4" max="4" width="21.7109375" style="1" customWidth="1"/>
    <col min="5" max="5" width="34.42578125" style="1" customWidth="1"/>
    <col min="6" max="16384" width="11.42578125" style="1"/>
  </cols>
  <sheetData>
    <row r="1" spans="1:5" ht="19.5" thickBot="1" x14ac:dyDescent="0.3">
      <c r="A1" s="334" t="s">
        <v>24</v>
      </c>
      <c r="B1" s="335"/>
      <c r="C1" s="335"/>
      <c r="D1" s="511"/>
      <c r="E1" s="512"/>
    </row>
    <row r="2" spans="1:5" x14ac:dyDescent="0.25">
      <c r="A2" s="197"/>
      <c r="B2" s="197"/>
      <c r="C2" s="197"/>
      <c r="D2" s="197"/>
      <c r="E2" s="197"/>
    </row>
    <row r="3" spans="1:5" x14ac:dyDescent="0.25">
      <c r="A3" s="197"/>
      <c r="B3" s="197"/>
      <c r="C3" s="197"/>
      <c r="D3" s="197"/>
      <c r="E3" s="197"/>
    </row>
    <row r="4" spans="1:5" ht="16.5" thickBot="1" x14ac:dyDescent="0.3">
      <c r="A4" s="204" t="s">
        <v>350</v>
      </c>
      <c r="B4" s="197"/>
      <c r="C4" s="197"/>
      <c r="D4" s="197"/>
      <c r="E4" s="197"/>
    </row>
    <row r="5" spans="1:5" ht="19.5" customHeight="1" thickBot="1" x14ac:dyDescent="0.35">
      <c r="A5" s="499" t="s">
        <v>334</v>
      </c>
      <c r="B5" s="500"/>
      <c r="C5" s="500"/>
      <c r="D5" s="500"/>
      <c r="E5" s="501"/>
    </row>
    <row r="6" spans="1:5" ht="74.25" customHeight="1" thickBot="1" x14ac:dyDescent="0.3">
      <c r="A6" s="113" t="s">
        <v>321</v>
      </c>
      <c r="B6" s="140" t="s">
        <v>322</v>
      </c>
      <c r="C6" s="114" t="s">
        <v>323</v>
      </c>
      <c r="D6" s="336" t="s">
        <v>365</v>
      </c>
      <c r="E6" s="337" t="s">
        <v>366</v>
      </c>
    </row>
    <row r="7" spans="1:5" ht="41.25" customHeight="1" x14ac:dyDescent="0.25">
      <c r="A7" s="115" t="s">
        <v>324</v>
      </c>
      <c r="B7" s="347">
        <f>'3 Bis. Projet haies (DEVIS)'!O49+'3 Bis. Projet haies (DEVIS)'!O51</f>
        <v>0</v>
      </c>
      <c r="C7" s="116" t="s">
        <v>325</v>
      </c>
      <c r="D7" s="348">
        <f>'3 Bis. Projet haies (DEVIS)'!R49+'3 Bis. Projet haies (DEVIS)'!R51</f>
        <v>0</v>
      </c>
      <c r="E7" s="338"/>
    </row>
    <row r="8" spans="1:5" ht="24" customHeight="1" x14ac:dyDescent="0.25">
      <c r="A8" s="117" t="s">
        <v>326</v>
      </c>
      <c r="B8" s="349">
        <f>'3 Bis. Projet haies (DEVIS)'!O50</f>
        <v>0</v>
      </c>
      <c r="C8" s="118" t="s">
        <v>325</v>
      </c>
      <c r="D8" s="350">
        <f>'3 Bis. Projet haies (DEVIS)'!R50</f>
        <v>0</v>
      </c>
      <c r="E8" s="339"/>
    </row>
    <row r="9" spans="1:5" ht="23.25" customHeight="1" x14ac:dyDescent="0.25">
      <c r="A9" s="117" t="s">
        <v>327</v>
      </c>
      <c r="B9" s="349">
        <f>'4 Bis. Projet agrofo (DEVIS)'!K44</f>
        <v>0</v>
      </c>
      <c r="C9" s="118" t="s">
        <v>328</v>
      </c>
      <c r="D9" s="350">
        <f>'4 Bis. Projet agrofo (DEVIS)'!N44</f>
        <v>0</v>
      </c>
      <c r="E9" s="339"/>
    </row>
    <row r="10" spans="1:5" ht="24.75" customHeight="1" thickBot="1" x14ac:dyDescent="0.4">
      <c r="A10" s="340" t="s">
        <v>319</v>
      </c>
      <c r="B10" s="351"/>
      <c r="C10" s="141" t="s">
        <v>329</v>
      </c>
      <c r="D10" s="352">
        <f>'5. Projet RNA (DEVIS)'!F30</f>
        <v>0</v>
      </c>
      <c r="E10" s="341"/>
    </row>
    <row r="11" spans="1:5" ht="30" customHeight="1" thickBot="1" x14ac:dyDescent="0.35">
      <c r="A11" s="342" t="s">
        <v>65</v>
      </c>
      <c r="B11" s="353"/>
      <c r="C11" s="354"/>
      <c r="D11" s="355">
        <f>SUM(D7:D10)</f>
        <v>0</v>
      </c>
      <c r="E11" s="355">
        <f>SUM(E7:E10)</f>
        <v>0</v>
      </c>
    </row>
    <row r="12" spans="1:5" x14ac:dyDescent="0.25">
      <c r="A12" s="195" t="s">
        <v>341</v>
      </c>
      <c r="B12" s="195"/>
      <c r="C12" s="195"/>
      <c r="D12" s="195"/>
      <c r="E12" s="195"/>
    </row>
    <row r="13" spans="1:5" x14ac:dyDescent="0.25">
      <c r="A13" s="195"/>
      <c r="B13" s="195"/>
      <c r="C13" s="195"/>
      <c r="D13" s="195"/>
      <c r="E13" s="195"/>
    </row>
    <row r="14" spans="1:5" x14ac:dyDescent="0.25">
      <c r="A14" s="196" t="s">
        <v>343</v>
      </c>
      <c r="B14" s="195"/>
      <c r="C14" s="195"/>
      <c r="D14" s="195"/>
      <c r="E14" s="195"/>
    </row>
    <row r="15" spans="1:5" ht="15.75" thickBot="1" x14ac:dyDescent="0.3">
      <c r="A15" s="195"/>
      <c r="B15" s="195"/>
      <c r="C15" s="195"/>
      <c r="D15" s="195"/>
      <c r="E15" s="195"/>
    </row>
    <row r="16" spans="1:5" ht="15" customHeight="1" x14ac:dyDescent="0.25">
      <c r="A16" s="502" t="s">
        <v>344</v>
      </c>
      <c r="B16" s="503"/>
      <c r="C16" s="504"/>
      <c r="D16" s="195"/>
      <c r="E16" s="195"/>
    </row>
    <row r="17" spans="1:5" x14ac:dyDescent="0.25">
      <c r="A17" s="505"/>
      <c r="B17" s="506"/>
      <c r="C17" s="507"/>
      <c r="D17" s="195"/>
      <c r="E17" s="195"/>
    </row>
    <row r="18" spans="1:5" x14ac:dyDescent="0.25">
      <c r="A18" s="505"/>
      <c r="B18" s="506"/>
      <c r="C18" s="507"/>
      <c r="D18" s="195"/>
      <c r="E18" s="195"/>
    </row>
    <row r="19" spans="1:5" x14ac:dyDescent="0.25">
      <c r="A19" s="505"/>
      <c r="B19" s="506"/>
      <c r="C19" s="507"/>
      <c r="D19" s="195"/>
      <c r="E19" s="195"/>
    </row>
    <row r="20" spans="1:5" x14ac:dyDescent="0.25">
      <c r="A20" s="505"/>
      <c r="B20" s="506"/>
      <c r="C20" s="507"/>
      <c r="D20" s="195"/>
      <c r="E20" s="195"/>
    </row>
    <row r="21" spans="1:5" ht="15.75" thickBot="1" x14ac:dyDescent="0.3">
      <c r="A21" s="508"/>
      <c r="B21" s="509"/>
      <c r="C21" s="510"/>
      <c r="D21" s="195"/>
      <c r="E21" s="195"/>
    </row>
    <row r="22" spans="1:5" x14ac:dyDescent="0.25">
      <c r="A22" s="195"/>
      <c r="B22" s="195"/>
      <c r="C22" s="195"/>
      <c r="D22" s="195"/>
      <c r="E22" s="195"/>
    </row>
    <row r="23" spans="1:5" x14ac:dyDescent="0.25">
      <c r="A23" s="195"/>
      <c r="B23" s="195"/>
      <c r="C23" s="195"/>
      <c r="D23" s="195"/>
      <c r="E23" s="195"/>
    </row>
    <row r="24" spans="1:5" x14ac:dyDescent="0.25">
      <c r="A24" s="195"/>
      <c r="B24" s="195"/>
      <c r="C24" s="195"/>
      <c r="D24" s="195"/>
      <c r="E24" s="195"/>
    </row>
    <row r="25" spans="1:5" x14ac:dyDescent="0.25">
      <c r="A25" s="195"/>
      <c r="B25" s="195"/>
      <c r="C25" s="195"/>
      <c r="D25" s="195"/>
      <c r="E25" s="195"/>
    </row>
    <row r="26" spans="1:5" x14ac:dyDescent="0.25">
      <c r="A26" s="195"/>
      <c r="B26" s="195"/>
      <c r="C26" s="195"/>
      <c r="D26" s="195"/>
      <c r="E26" s="195"/>
    </row>
    <row r="27" spans="1:5" x14ac:dyDescent="0.25">
      <c r="A27" s="195"/>
      <c r="B27" s="195"/>
      <c r="C27" s="195"/>
      <c r="D27" s="195"/>
      <c r="E27" s="195"/>
    </row>
  </sheetData>
  <sheetProtection sheet="1" objects="1" scenarios="1" formatCells="0" formatRows="0" insertRows="0" deleteRows="0" selectLockedCells="1"/>
  <mergeCells count="3">
    <mergeCell ref="A5:E5"/>
    <mergeCell ref="A16:C21"/>
    <mergeCell ref="D1:E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23BF471ADECF498B8D6E43B7DF3130" ma:contentTypeVersion="18" ma:contentTypeDescription="Crée un document." ma:contentTypeScope="" ma:versionID="7288c126191fbe14f71ed0b563d8df34">
  <xsd:schema xmlns:xsd="http://www.w3.org/2001/XMLSchema" xmlns:xs="http://www.w3.org/2001/XMLSchema" xmlns:p="http://schemas.microsoft.com/office/2006/metadata/properties" xmlns:ns2="eb557d36-182a-44af-822d-8ba274f8fc94" xmlns:ns3="cf268028-d596-43ea-9461-7c1c10754ac9" targetNamespace="http://schemas.microsoft.com/office/2006/metadata/properties" ma:root="true" ma:fieldsID="34d719f8e17514924d7ed8d8ccf0c2d0" ns2:_="" ns3:_="">
    <xsd:import namespace="eb557d36-182a-44af-822d-8ba274f8fc94"/>
    <xsd:import namespace="cf268028-d596-43ea-9461-7c1c10754a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557d36-182a-44af-822d-8ba274f8fc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6c321336-a6bf-418f-9457-b424f02703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268028-d596-43ea-9461-7c1c10754ac9"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2cc1330-65f7-4f3e-970e-725628126964}" ma:internalName="TaxCatchAll" ma:showField="CatchAllData" ma:web="cf268028-d596-43ea-9461-7c1c10754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f268028-d596-43ea-9461-7c1c10754ac9" xsi:nil="true"/>
    <lcf76f155ced4ddcb4097134ff3c332f xmlns="eb557d36-182a-44af-822d-8ba274f8fc9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93BEF8B-02B0-44D3-B679-E040A1F06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557d36-182a-44af-822d-8ba274f8fc94"/>
    <ds:schemaRef ds:uri="cf268028-d596-43ea-9461-7c1c10754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1AB7C6-27BE-4190-9377-BA2E3E1B0BDE}">
  <ds:schemaRefs>
    <ds:schemaRef ds:uri="http://schemas.microsoft.com/sharepoint/v3/contenttype/forms"/>
  </ds:schemaRefs>
</ds:datastoreItem>
</file>

<file path=customXml/itemProps3.xml><?xml version="1.0" encoding="utf-8"?>
<ds:datastoreItem xmlns:ds="http://schemas.openxmlformats.org/officeDocument/2006/customXml" ds:itemID="{1C02B345-B99D-49C6-8261-E2D7BE609983}">
  <ds:schemaRefs>
    <ds:schemaRef ds:uri="http://purl.org/dc/elements/1.1/"/>
    <ds:schemaRef ds:uri="http://purl.org/dc/terms/"/>
    <ds:schemaRef ds:uri="http://schemas.microsoft.com/office/2006/metadata/properties"/>
    <ds:schemaRef ds:uri="cf268028-d596-43ea-9461-7c1c10754ac9"/>
    <ds:schemaRef ds:uri="http://schemas.microsoft.com/office/2006/documentManagement/types"/>
    <ds:schemaRef ds:uri="http://www.w3.org/XML/1998/namespace"/>
    <ds:schemaRef ds:uri="eb557d36-182a-44af-822d-8ba274f8fc94"/>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1. Liste planteurs</vt:lpstr>
      <vt:lpstr>2. Localisation projet</vt:lpstr>
      <vt:lpstr>3 Bis. Projet haies (DEVIS)</vt:lpstr>
      <vt:lpstr>4 Bis. Projet agrofo (DEVIS)</vt:lpstr>
      <vt:lpstr>5. Projet RNA (DEVIS)</vt:lpstr>
      <vt:lpstr>Récapitulatif par planteur</vt:lpstr>
      <vt:lpstr>6. Synthèse projet - A imprimer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DUPE Geraldine</dc:creator>
  <cp:keywords/>
  <dc:description/>
  <cp:lastModifiedBy>Utilisateur Windows</cp:lastModifiedBy>
  <cp:revision>5</cp:revision>
  <dcterms:created xsi:type="dcterms:W3CDTF">2022-06-08T12:28:33Z</dcterms:created>
  <dcterms:modified xsi:type="dcterms:W3CDTF">2025-05-22T14:36:52Z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0x010100F223BF471ADECF498B8D6E43B7DF3130</vt:lpwstr>
  </property>
  <property fmtid="{D5CDD505-2E9C-101B-9397-08002B2CF9AE}" pid="3" name="MediaServiceImageTags">
    <vt:lpwstr/>
  </property>
</Properties>
</file>