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c_environnement\BOCAGE-HAIES\01_Pacte en faveur de la Haie\2 - AAP investissement\docs mis sous DS\"/>
    </mc:Choice>
  </mc:AlternateContent>
  <bookViews>
    <workbookView xWindow="-28920" yWindow="-120" windowWidth="29040" windowHeight="15840" activeTab="1"/>
  </bookViews>
  <sheets>
    <sheet name="1. Localisation projet" sheetId="1" r:id="rId1"/>
    <sheet name="2. Projet haies (forfait)" sheetId="2" r:id="rId2"/>
    <sheet name="3. Projet agroforest. (forfait)" sheetId="3" r:id="rId3"/>
    <sheet name="4. Projet mares_RNA (devis)" sheetId="4" r:id="rId4"/>
    <sheet name=" 5. Synthèse projet à signer" sheetId="5" r:id="rId5"/>
  </sheets>
  <definedNames>
    <definedName name="_xlnm.Print_Area" localSheetId="4">' 5. Synthèse projet à signer'!$A$1:$J$26</definedName>
    <definedName name="_xlnm.Print_Area" localSheetId="0">'1. Localisation projet'!$A$1:$I$32</definedName>
    <definedName name="_xlnm.Print_Area" localSheetId="1">'2. Projet haies (forfait)'!$A$1:$I$38</definedName>
    <definedName name="_xlnm.Print_Area" localSheetId="2">'3. Projet agroforest. (forfait)'!$A$1:$G$26</definedName>
    <definedName name="_xlnm.Print_Area" localSheetId="3">'4. Projet mares_RNA (devis)'!$A$2:$E$29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5" l="1"/>
  <c r="D13" i="5"/>
  <c r="H13" i="5" s="1"/>
  <c r="D12" i="5"/>
  <c r="H12" i="5" s="1"/>
  <c r="D11" i="5"/>
  <c r="H11" i="5" s="1"/>
  <c r="D10" i="5"/>
  <c r="D9" i="5"/>
  <c r="H9" i="5" s="1"/>
  <c r="D8" i="5"/>
  <c r="H8" i="5" s="1"/>
  <c r="B11" i="5"/>
  <c r="B10" i="5"/>
  <c r="B9" i="5"/>
  <c r="B8" i="5"/>
  <c r="G14" i="5"/>
  <c r="F14" i="5"/>
  <c r="E14" i="5"/>
  <c r="H10" i="5"/>
  <c r="H14" i="5" l="1"/>
  <c r="G120" i="2" l="1"/>
  <c r="G122" i="2" s="1"/>
  <c r="I25" i="2"/>
  <c r="I22" i="2"/>
  <c r="I23" i="2"/>
  <c r="I24" i="2"/>
  <c r="I26" i="2"/>
  <c r="I27" i="2"/>
  <c r="I28" i="2"/>
  <c r="I29" i="2"/>
  <c r="I30" i="2"/>
  <c r="I31" i="2"/>
  <c r="I32" i="2"/>
  <c r="I33" i="2"/>
  <c r="G23" i="2"/>
  <c r="G24" i="2"/>
  <c r="G25" i="2"/>
  <c r="G26" i="2"/>
  <c r="G27" i="2"/>
  <c r="G28" i="2"/>
  <c r="G29" i="2"/>
  <c r="G30" i="2"/>
  <c r="G31" i="2"/>
  <c r="G32" i="2"/>
  <c r="E23" i="2"/>
  <c r="E24" i="2"/>
  <c r="E25" i="2"/>
  <c r="E26" i="2"/>
  <c r="E27" i="2"/>
  <c r="E28" i="2"/>
  <c r="E29" i="2"/>
  <c r="E30" i="2"/>
  <c r="E31" i="2"/>
  <c r="E32" i="2"/>
  <c r="E33" i="2"/>
  <c r="G33" i="2" s="1"/>
  <c r="G14" i="3"/>
  <c r="G15" i="3"/>
  <c r="G16" i="3"/>
  <c r="G17" i="3"/>
  <c r="G18" i="3"/>
  <c r="G19" i="3"/>
  <c r="G20" i="3"/>
  <c r="G21" i="3"/>
  <c r="G22" i="3"/>
  <c r="G23" i="3"/>
  <c r="G24" i="3"/>
  <c r="E14" i="3"/>
  <c r="E15" i="3"/>
  <c r="E16" i="3"/>
  <c r="E17" i="3"/>
  <c r="E18" i="3"/>
  <c r="E19" i="3"/>
  <c r="E20" i="3"/>
  <c r="E21" i="3"/>
  <c r="E22" i="3"/>
  <c r="E23" i="3"/>
  <c r="E24" i="3"/>
  <c r="E26" i="4"/>
  <c r="C2" i="2"/>
  <c r="B1" i="2"/>
  <c r="C2" i="3"/>
  <c r="C1" i="3"/>
  <c r="D2" i="5"/>
  <c r="C1" i="5"/>
  <c r="C2" i="4"/>
  <c r="B1" i="4"/>
  <c r="E28" i="4"/>
  <c r="E27" i="4"/>
  <c r="I36" i="2"/>
  <c r="I35" i="2"/>
  <c r="F36" i="2"/>
  <c r="F35" i="2"/>
  <c r="F34" i="2"/>
  <c r="E35" i="2"/>
  <c r="G123" i="2" l="1"/>
  <c r="D25" i="3"/>
  <c r="C25" i="3"/>
  <c r="G13" i="3"/>
  <c r="G12" i="3"/>
  <c r="E13" i="3"/>
  <c r="I34" i="2" l="1"/>
  <c r="I18" i="2"/>
  <c r="I19" i="2"/>
  <c r="I20" i="2"/>
  <c r="I21" i="2"/>
  <c r="I17" i="2"/>
  <c r="G20" i="2"/>
  <c r="E22" i="2" l="1"/>
  <c r="G22" i="2" l="1"/>
  <c r="E34" i="2"/>
  <c r="E80" i="3"/>
  <c r="F78" i="3"/>
  <c r="E77" i="3"/>
  <c r="G25" i="3"/>
  <c r="E12" i="3"/>
  <c r="F37" i="2"/>
  <c r="E37" i="2"/>
  <c r="E21" i="2"/>
  <c r="G21" i="2" s="1"/>
  <c r="E20" i="2"/>
  <c r="E19" i="2"/>
  <c r="G19" i="2" s="1"/>
  <c r="E18" i="2"/>
  <c r="G18" i="2" s="1"/>
  <c r="E17" i="2"/>
  <c r="G17" i="2" s="1"/>
  <c r="F79" i="3" l="1"/>
  <c r="I37" i="2"/>
  <c r="F80" i="3"/>
</calcChain>
</file>

<file path=xl/sharedStrings.xml><?xml version="1.0" encoding="utf-8"?>
<sst xmlns="http://schemas.openxmlformats.org/spreadsheetml/2006/main" count="416" uniqueCount="344">
  <si>
    <t>NOM DU PORTEUR :</t>
  </si>
  <si>
    <t>CAMPAGNE DE PLANTATION :</t>
  </si>
  <si>
    <t>Localisation par parcelle et propriétaire</t>
  </si>
  <si>
    <t>Objectif de ce tableau :</t>
  </si>
  <si>
    <t>Identifier la localisation des investissements et le propriétaire des parcelles pour faire le lien avec les autorisations</t>
  </si>
  <si>
    <t>Faire une ligne par haie et/ou par parcelle</t>
  </si>
  <si>
    <t>Les intulés des colonnes entre paranthèses indiquent que la donnée n'est pas à fournir obligatoirement</t>
  </si>
  <si>
    <t>Type d'investissements</t>
  </si>
  <si>
    <t>identifiant cartographique</t>
  </si>
  <si>
    <t>Surface agricole</t>
  </si>
  <si>
    <t>Si agricole, îlot PAC</t>
  </si>
  <si>
    <t>Commune</t>
  </si>
  <si>
    <t>(Code INSEE)</t>
  </si>
  <si>
    <t>Nom du propriétaire</t>
  </si>
  <si>
    <t>Parcelle</t>
  </si>
  <si>
    <t>Oui/Non</t>
  </si>
  <si>
    <t>Section / N°</t>
  </si>
  <si>
    <t>agroforesterie</t>
  </si>
  <si>
    <t>BEN1_HAIE1</t>
  </si>
  <si>
    <t xml:space="preserve">Oui </t>
  </si>
  <si>
    <t>XXX</t>
  </si>
  <si>
    <t>M. DUPONT</t>
  </si>
  <si>
    <t>ZA</t>
  </si>
  <si>
    <t>Exemples</t>
  </si>
  <si>
    <t>regarnissage haie</t>
  </si>
  <si>
    <t>BEN1_HAIE2</t>
  </si>
  <si>
    <t>Nouvelle haie</t>
  </si>
  <si>
    <t>BEN1_HAIE3</t>
  </si>
  <si>
    <t>bosquet</t>
  </si>
  <si>
    <t>BEN1_BOSQ1</t>
  </si>
  <si>
    <t>mares</t>
  </si>
  <si>
    <t>BEN1_MARE1</t>
  </si>
  <si>
    <t>RNA</t>
  </si>
  <si>
    <t>BEN1_RNA1</t>
  </si>
  <si>
    <t>BEN1_HAIE4</t>
  </si>
  <si>
    <t>NOM DU PORTEUR  :</t>
  </si>
  <si>
    <t>Projet technico-économique haie - détail par planteur</t>
  </si>
  <si>
    <t>Identifier chaque investissement de plantations haies/bosquets et le coût éligible afférent</t>
  </si>
  <si>
    <t>Type de travaux</t>
  </si>
  <si>
    <t>Forfait / arbre</t>
  </si>
  <si>
    <t>Faire une ligne par élément planté pour chaque planteur</t>
  </si>
  <si>
    <t>Nouvelle haie à plat</t>
  </si>
  <si>
    <t>Regarnissage haie</t>
  </si>
  <si>
    <t>Bosquet</t>
  </si>
  <si>
    <t>Nouvelle haie sur talus</t>
  </si>
  <si>
    <t>Supplément de 4,70 € par arbre sur talus</t>
  </si>
  <si>
    <t>Identifiant 
cartographique</t>
  </si>
  <si>
    <t>Nbre de rang haie 
(1= simple, 2=double...)</t>
  </si>
  <si>
    <t>Linéaire planté (ml) ou surface (ha)</t>
  </si>
  <si>
    <t>Linéaire développé (ml)</t>
  </si>
  <si>
    <t>Nombre d'arbres plantés</t>
  </si>
  <si>
    <t>Densité (plants par ml ou ha)</t>
  </si>
  <si>
    <t>Forfait</t>
  </si>
  <si>
    <t>Montant éligible HT
base forfaits</t>
  </si>
  <si>
    <t>Sous total</t>
  </si>
  <si>
    <t>Regarnissage</t>
  </si>
  <si>
    <t>Liste des essences au global du projet</t>
  </si>
  <si>
    <t xml:space="preserve">Essences prévues </t>
  </si>
  <si>
    <t>Nombre de plants</t>
  </si>
  <si>
    <t>Plants labellisés</t>
  </si>
  <si>
    <t>(Végétal local ou MFR)</t>
  </si>
  <si>
    <t>Erable champêtre</t>
  </si>
  <si>
    <t>Acer campestre L., 1753</t>
  </si>
  <si>
    <t>Erable plane</t>
  </si>
  <si>
    <t>Acer platonoides</t>
  </si>
  <si>
    <t>Aulne glutineux</t>
  </si>
  <si>
    <t>Alnus glutinosa (L.) Gaertn., 1790</t>
  </si>
  <si>
    <t>Bouleau pubescent</t>
  </si>
  <si>
    <t>Betula pubescens Ehrh., 1791</t>
  </si>
  <si>
    <t xml:space="preserve">Bouleau verruqueux </t>
  </si>
  <si>
    <t xml:space="preserve">Betula verrucosa ou Betula pendula </t>
  </si>
  <si>
    <t>Charme</t>
  </si>
  <si>
    <t>Carpinus betulus L., 1753</t>
  </si>
  <si>
    <t>Chataigner</t>
  </si>
  <si>
    <t>Castanea sativa</t>
  </si>
  <si>
    <t>Cornouiller mâle</t>
  </si>
  <si>
    <t>Cornus mas L., 1753</t>
  </si>
  <si>
    <t>Cornouiller sanguin</t>
  </si>
  <si>
    <t>Cornus sanguinea L., 1753</t>
  </si>
  <si>
    <t>Corylus avellana L., 1753</t>
  </si>
  <si>
    <t>Néflier</t>
  </si>
  <si>
    <t>Crataegus germanica / Mespilus germanica</t>
  </si>
  <si>
    <t>Crataegus laevigata (Poir.) DC., 1825</t>
  </si>
  <si>
    <t>Aubépine monogyne / à 1 style</t>
  </si>
  <si>
    <t>Crataegus monogyna Jacq., 1775</t>
  </si>
  <si>
    <t>Genêt à balai</t>
  </si>
  <si>
    <t>Cytisus scoparius (L.) Link, 1822</t>
  </si>
  <si>
    <t>Fusain d'Europe</t>
  </si>
  <si>
    <t>Euonymus europaeus L., 1753</t>
  </si>
  <si>
    <t>Hêtre</t>
  </si>
  <si>
    <t>Fagus sylvatica L., 1753</t>
  </si>
  <si>
    <t>Bourdaine</t>
  </si>
  <si>
    <t>Frangula alnus Mill., 1768</t>
  </si>
  <si>
    <t>(Rhamnus frangula)</t>
  </si>
  <si>
    <t>Frêne commun*</t>
  </si>
  <si>
    <t>Fraxinus excelsior L., 1753*</t>
  </si>
  <si>
    <t>Frêne oxyphylle*</t>
  </si>
  <si>
    <t>Fraxinus angustifolia subsp. oxycarpa (M.Bieb. ex Willd.) Franco &amp; Rocha Afonso, 1971*</t>
  </si>
  <si>
    <t>Argousier</t>
  </si>
  <si>
    <t>Hippophae rhamnoides L., 1753</t>
  </si>
  <si>
    <t>Houx</t>
  </si>
  <si>
    <t>Ilex aquifolium L., 1753</t>
  </si>
  <si>
    <t>Génévrier commun</t>
  </si>
  <si>
    <t>Juniperus communis L., 1753</t>
  </si>
  <si>
    <t>Troène commun</t>
  </si>
  <si>
    <t>Ligustrum vulgare L., 1753</t>
  </si>
  <si>
    <t>Chèvrefeuille des bois</t>
  </si>
  <si>
    <t>Lonicera periclymenum L., 1753</t>
  </si>
  <si>
    <t>Chèvrefeuille des haies</t>
  </si>
  <si>
    <t>Lonicera xylosteum L., 1753</t>
  </si>
  <si>
    <t>Pommier sauvage</t>
  </si>
  <si>
    <t>Malus sylvestris Mill., 1768</t>
  </si>
  <si>
    <t>Mûrier blanc</t>
  </si>
  <si>
    <t>Morus alba</t>
  </si>
  <si>
    <t>Mûrier noir</t>
  </si>
  <si>
    <t>Morus nigra</t>
  </si>
  <si>
    <t>Peuplier blanc</t>
  </si>
  <si>
    <t>Populus alba L., 1753</t>
  </si>
  <si>
    <t>Peuplier noir</t>
  </si>
  <si>
    <t>Populus nigra</t>
  </si>
  <si>
    <t>Peuplier tremble</t>
  </si>
  <si>
    <t>Populus tremula L., 1753</t>
  </si>
  <si>
    <t>Merisier</t>
  </si>
  <si>
    <t>Prunus avium (L.) L., 1755</t>
  </si>
  <si>
    <t>Cerisier Sainte Lucie</t>
  </si>
  <si>
    <t>Prunus mahaleb L., 1753</t>
  </si>
  <si>
    <t>Prunellier</t>
  </si>
  <si>
    <t>Prunus spinosa L., 1753</t>
  </si>
  <si>
    <t>Poirier sauvage / franc</t>
  </si>
  <si>
    <t>Pyrus communis subsp. pyraster (L.) Ehrh., 1780</t>
  </si>
  <si>
    <t>Poirier à feuille en cœur</t>
  </si>
  <si>
    <t>Pyrus cordata Desv., 1818</t>
  </si>
  <si>
    <t xml:space="preserve">Chêne chevelu </t>
  </si>
  <si>
    <t>Quercus cerris</t>
  </si>
  <si>
    <t>Chêne vert</t>
  </si>
  <si>
    <t>Quercus ilex L., 1753</t>
  </si>
  <si>
    <t>Chêne rouvre / Chêne sessile</t>
  </si>
  <si>
    <t>Quercus petraea Liebl., 1784</t>
  </si>
  <si>
    <t>Chêne pubescent</t>
  </si>
  <si>
    <t>Quercus pubescens Willd., 1805</t>
  </si>
  <si>
    <t>chêne tauzin</t>
  </si>
  <si>
    <t>Quercus pyrenaica</t>
  </si>
  <si>
    <t>Chêne pédonculé</t>
  </si>
  <si>
    <t>Quercus robur L., 1753</t>
  </si>
  <si>
    <t>Nerprun purgatif</t>
  </si>
  <si>
    <t>Rhamnus cathartica L., 1753</t>
  </si>
  <si>
    <t>Groseiller à grappe</t>
  </si>
  <si>
    <t>Ribes rubrum L., 1753</t>
  </si>
  <si>
    <t>Eglantier</t>
  </si>
  <si>
    <t>Rosa canina L., 1753</t>
  </si>
  <si>
    <t>Fragon</t>
  </si>
  <si>
    <t>Ruscus aculeatus L., 1753</t>
  </si>
  <si>
    <t>Saule blanc</t>
  </si>
  <si>
    <t>Salix alba L., 1753</t>
  </si>
  <si>
    <t>Saule roux</t>
  </si>
  <si>
    <t>Salix atrocinerea Brot., 1804</t>
  </si>
  <si>
    <t>Saule marsault</t>
  </si>
  <si>
    <t>Salix caprea L., 1753</t>
  </si>
  <si>
    <t>Saule cendré</t>
  </si>
  <si>
    <t>Salix cinerea L., 1753</t>
  </si>
  <si>
    <t>Saule fragile</t>
  </si>
  <si>
    <t>Salix fragilis L., 1753</t>
  </si>
  <si>
    <t>Saule pourpre</t>
  </si>
  <si>
    <t>Salix purpurea L., 1753</t>
  </si>
  <si>
    <t>Saule à 3 étamines</t>
  </si>
  <si>
    <t>Salix triandra L., 1753</t>
  </si>
  <si>
    <t>Saule des vanniers</t>
  </si>
  <si>
    <t>Salix viminalis L., 1753</t>
  </si>
  <si>
    <t>Sureau noir</t>
  </si>
  <si>
    <t>Sambucus nigra L., 1753</t>
  </si>
  <si>
    <t>Sorbier des oiseleurs</t>
  </si>
  <si>
    <t>Sorbus aucuparia L., 1753</t>
  </si>
  <si>
    <t>Cormier</t>
  </si>
  <si>
    <t>Sorbus domestica L., 1753</t>
  </si>
  <si>
    <t>Alisier torminal</t>
  </si>
  <si>
    <t>Sorbus torminalis (L.) Crantz, 1763</t>
  </si>
  <si>
    <t>If</t>
  </si>
  <si>
    <t>Taxus baccata L., 1753</t>
  </si>
  <si>
    <t>Tilleul à petites feuilles</t>
  </si>
  <si>
    <t>Tilia cordata Mill., 1768</t>
  </si>
  <si>
    <t xml:space="preserve">Tilleul à grandes feuilles </t>
  </si>
  <si>
    <t>Tilia platyphyllos Scop., 1771</t>
  </si>
  <si>
    <t>Ajonc d'Europe</t>
  </si>
  <si>
    <t>Ulex europaeus L., 1753</t>
  </si>
  <si>
    <t>Orme lisse</t>
  </si>
  <si>
    <t>Ulmus laevis Pall., 1784</t>
  </si>
  <si>
    <t>Orme champêtre</t>
  </si>
  <si>
    <t>Ulmus minor Mill., 1768</t>
  </si>
  <si>
    <t>Viorne lantane</t>
  </si>
  <si>
    <t>Viburnum lantana L., 1753</t>
  </si>
  <si>
    <t>Viorne obier</t>
  </si>
  <si>
    <t>Viburnum opulus L., 1753</t>
  </si>
  <si>
    <t>Prunier de Damas</t>
  </si>
  <si>
    <t>Prunus domestica var. insititia (L.) Fiori &amp; Paol., 1898</t>
  </si>
  <si>
    <t>Total de plants du projet</t>
  </si>
  <si>
    <t xml:space="preserve">-   </t>
  </si>
  <si>
    <t>nombre de plants VL ou MFR</t>
  </si>
  <si>
    <t>% de plants VL/MFR</t>
  </si>
  <si>
    <t>Projet technico-économique agroforesterie - détail par planteur</t>
  </si>
  <si>
    <t>Identifier chaque investissement en agroforesterie et le coût éligible afférent</t>
  </si>
  <si>
    <t>Agroforesterie</t>
  </si>
  <si>
    <t>Identifiant cartographique</t>
  </si>
  <si>
    <t>Surface du projet (ha)</t>
  </si>
  <si>
    <t>Nbre d'arbres plantés</t>
  </si>
  <si>
    <t>Densité (plants par ha)</t>
  </si>
  <si>
    <t>Montant éligible base forfaits</t>
  </si>
  <si>
    <t>BEN3_AGROF1</t>
  </si>
  <si>
    <t>Exemple</t>
  </si>
  <si>
    <t>TOTAL</t>
  </si>
  <si>
    <r>
      <rPr>
        <b/>
        <sz val="11"/>
        <rFont val="Calibri"/>
        <family val="2"/>
        <scheme val="minor"/>
      </rPr>
      <t xml:space="preserve">Plants labellisés
</t>
    </r>
    <r>
      <rPr>
        <b/>
        <sz val="8"/>
        <rFont val="Calibri"/>
        <family val="2"/>
        <scheme val="minor"/>
      </rPr>
      <t>(Végétal local ou MFR)</t>
    </r>
  </si>
  <si>
    <t xml:space="preserve">ALISIER TORMINAL </t>
  </si>
  <si>
    <t>SORBUS TORMINALIS</t>
  </si>
  <si>
    <t xml:space="preserve">AULNE GLUTINEUX </t>
  </si>
  <si>
    <t>ALNUS GLUTINOSA</t>
  </si>
  <si>
    <t xml:space="preserve">AULNE A FEUILLE EN CŒUR </t>
  </si>
  <si>
    <t>ALNUS CORDATA</t>
  </si>
  <si>
    <t xml:space="preserve">BOULEAU VERRUQUEUX </t>
  </si>
  <si>
    <t>BETULA PENDULA</t>
  </si>
  <si>
    <t xml:space="preserve">BOULEAU PUBESCENT </t>
  </si>
  <si>
    <t>BETULA PUBESCENS</t>
  </si>
  <si>
    <t xml:space="preserve">CHARME COMMUN </t>
  </si>
  <si>
    <t>CARPINUS BETULUS</t>
  </si>
  <si>
    <t xml:space="preserve">CHATAIGNIER </t>
  </si>
  <si>
    <t>CASTANEA SATIVA</t>
  </si>
  <si>
    <t xml:space="preserve">CHENE CHEVELU </t>
  </si>
  <si>
    <t>QUERCUS CERRIS</t>
  </si>
  <si>
    <t xml:space="preserve">CHENE ROUGE </t>
  </si>
  <si>
    <t>QUERCUS RUBRA</t>
  </si>
  <si>
    <t xml:space="preserve">CHENE TAUZIN </t>
  </si>
  <si>
    <t>QUERCUS PYRENAICA</t>
  </si>
  <si>
    <t xml:space="preserve">CHENE VERT </t>
  </si>
  <si>
    <t>QUERCUS ILEX</t>
  </si>
  <si>
    <t xml:space="preserve">CHENE SESSILE </t>
  </si>
  <si>
    <t>QUERCUS PETRAEA</t>
  </si>
  <si>
    <t xml:space="preserve">CHENE PEDONCULE </t>
  </si>
  <si>
    <t>QUERCUS ROBUR</t>
  </si>
  <si>
    <t xml:space="preserve">CHENE PUBESCENT </t>
  </si>
  <si>
    <t>QUERCUS PUBESCENS</t>
  </si>
  <si>
    <t xml:space="preserve">CORMIER </t>
  </si>
  <si>
    <t>SORBUS DOMESTICA</t>
  </si>
  <si>
    <t xml:space="preserve">ÉRABLE CHAMPETRE </t>
  </si>
  <si>
    <t>ACER CAMPESTRE</t>
  </si>
  <si>
    <t xml:space="preserve">ERABLE PLANE </t>
  </si>
  <si>
    <t>ACER PLATANOIDES</t>
  </si>
  <si>
    <t xml:space="preserve">ERABLE SYCOMORE </t>
  </si>
  <si>
    <t>ACER PSEUDOPLATANUS</t>
  </si>
  <si>
    <t xml:space="preserve">FEVIER </t>
  </si>
  <si>
    <t>GLEDITSIA TRIACANTHOS</t>
  </si>
  <si>
    <t>HETRE COMMUN</t>
  </si>
  <si>
    <t>FAGUS SYLVATICA</t>
  </si>
  <si>
    <t>MERISIER</t>
  </si>
  <si>
    <t>PRUNUS AVIUM</t>
  </si>
  <si>
    <t>MURIER BLANC ET NOIR</t>
  </si>
  <si>
    <t>MORUS ALBA ET NIGRA</t>
  </si>
  <si>
    <t>NOYER COMMUN ET HYBRIDE</t>
  </si>
  <si>
    <t>JUGLANS REGIA ET JUGLANS MAJOR/NIGRA X REGIA NOYER NOIR –JUGLANS NIGRA</t>
  </si>
  <si>
    <t>NOYER NOIR</t>
  </si>
  <si>
    <t>JUGLANS NIGRA</t>
  </si>
  <si>
    <t>ORME CHAMPÊTRE</t>
  </si>
  <si>
    <t>ULMUS MINOR</t>
  </si>
  <si>
    <t>ORME DE LUTECE (HYBRIDE)</t>
  </si>
  <si>
    <t>ULMUS LUTECE</t>
  </si>
  <si>
    <t>POIRIER FRANC</t>
  </si>
  <si>
    <t>PYRUS PYRASTER</t>
  </si>
  <si>
    <t>PEUPLIER NOIR</t>
  </si>
  <si>
    <t>POPULUS NIGRA</t>
  </si>
  <si>
    <t>PEUPLIER TREMBLE</t>
  </si>
  <si>
    <t>POPULUS TREMULA</t>
  </si>
  <si>
    <t>PEUPLIER</t>
  </si>
  <si>
    <t xml:space="preserve"> POPULUS SPP : ALBELO, BLANC DU POITOU, DANO, FLEVO, KOSTER, I-45/51, LAMBRO, MUUR, SOLIGO, TARO, RASPALJE,  ALCINDE, DELGAS, DELLINOIS, DELVIGNAC, DVINA, LENA, OGLIO, LUDO, TUCANO</t>
  </si>
  <si>
    <t>POIRIER</t>
  </si>
  <si>
    <t>PYRUS SP.</t>
  </si>
  <si>
    <t>POMMIER SAUVAGE</t>
  </si>
  <si>
    <t>MALUS SYLVESTRIS.</t>
  </si>
  <si>
    <t>POMMIER FRANC</t>
  </si>
  <si>
    <t>MALUS SP.</t>
  </si>
  <si>
    <t>ROBINIER FAUX-ACACIA</t>
  </si>
  <si>
    <t>ROBINIA PSEUDACACIA</t>
  </si>
  <si>
    <t>SAULE BLANC</t>
  </si>
  <si>
    <t>SALIX ALBA</t>
  </si>
  <si>
    <t>SAULE MARSAULT</t>
  </si>
  <si>
    <t>SALIX CAPREA</t>
  </si>
  <si>
    <t>TILLEUL A PETITES FEUILLES</t>
  </si>
  <si>
    <t>TILIA CORDATA</t>
  </si>
  <si>
    <t>TILLEUL A GRANDES FEUILLES</t>
  </si>
  <si>
    <t>TILIA PLATIPHYLLOS</t>
  </si>
  <si>
    <r>
      <rPr>
        <b/>
        <sz val="11"/>
        <rFont val="Calibri"/>
        <family val="2"/>
        <scheme val="minor"/>
      </rPr>
      <t>Variétés greffées des essences ci-dessus également éligibles ainsi que les fruitiers greffés de variétés rustiques (dans la limite de</t>
    </r>
    <r>
      <rPr>
        <b/>
        <sz val="11"/>
        <color indexed="2"/>
        <rFont val="Calibri"/>
        <family val="2"/>
        <scheme val="minor"/>
      </rPr>
      <t xml:space="preserve"> 50</t>
    </r>
    <r>
      <rPr>
        <b/>
        <sz val="11"/>
        <rFont val="Calibri"/>
        <family val="2"/>
        <scheme val="minor"/>
      </rPr>
      <t>%)</t>
    </r>
  </si>
  <si>
    <t>Abricotier</t>
  </si>
  <si>
    <t>Prunus armeniaca</t>
  </si>
  <si>
    <t>Amandier</t>
  </si>
  <si>
    <t>Prunus dulcis</t>
  </si>
  <si>
    <t>Cerisier</t>
  </si>
  <si>
    <t>Prunus cerasus</t>
  </si>
  <si>
    <t>Cognassier</t>
  </si>
  <si>
    <t>Cydonia Oblonga</t>
  </si>
  <si>
    <t>Pêcher</t>
  </si>
  <si>
    <t>Prunus persica</t>
  </si>
  <si>
    <t>Prunier</t>
  </si>
  <si>
    <t>Prunus domestica</t>
  </si>
  <si>
    <t>% de fruitiers greffés</t>
  </si>
  <si>
    <t>Projet technico-économique mares et RNA - détail par planteur</t>
  </si>
  <si>
    <t>Pour les structures soumises à la commande publique, ces coûts peuvent être présentés de manière globale, sans les réaffecter à chaque planteur (sauf s'ils sont spécifiques à chaque projet, comme cela peut être le cas pour les mares).
 Au besoin, fournir un explicatif des montants présentés permettant de faire le lien avec les justificatifs de dépenses (devis, bordereau de prix unitaire…)</t>
  </si>
  <si>
    <t xml:space="preserve">Type d'investissements
</t>
  </si>
  <si>
    <t>identifiant  cartographique</t>
  </si>
  <si>
    <t>Description dépense</t>
  </si>
  <si>
    <t>Dénomination Fournisseur retenu</t>
  </si>
  <si>
    <t>Montant présenté HT</t>
  </si>
  <si>
    <t>Mares</t>
  </si>
  <si>
    <t>Curage</t>
  </si>
  <si>
    <t>Entreprise X</t>
  </si>
  <si>
    <t>Transport</t>
  </si>
  <si>
    <t>Entreprise Y</t>
  </si>
  <si>
    <t>Défrichement</t>
  </si>
  <si>
    <t>Entreprise Z</t>
  </si>
  <si>
    <t>achat de graines</t>
  </si>
  <si>
    <t>Entreprise D</t>
  </si>
  <si>
    <t>Etudes</t>
  </si>
  <si>
    <t>Synthèse projet par type d'investissement  et plan de financement prévisionnel</t>
  </si>
  <si>
    <t>Type d'investissement</t>
  </si>
  <si>
    <t>Nbre d'éléments</t>
  </si>
  <si>
    <t>Unité</t>
  </si>
  <si>
    <t>DEMANDE D'AVANCE (si financement par le PACTE DE LA HAIE de l'Etat uniquement)</t>
  </si>
  <si>
    <t>Je demande à bénéficier d'une avance de 30% dans le cadre du Pacte de la haie</t>
  </si>
  <si>
    <t>Date et signature :</t>
  </si>
  <si>
    <t xml:space="preserve">Détailler les essences prévues et vérifier le taux de plants labellisés
Si vous ne disposez pas des informations des plants labellisés par essence, remplissez uniquement le total de plants labellisés en bas de tableau (pour rappel, vous devez vous engager sur 50 % de plants labellisés au minimum) </t>
  </si>
  <si>
    <t>% de hauts-jets (information indicative)</t>
  </si>
  <si>
    <t>Noisettier</t>
  </si>
  <si>
    <t>Aubépine lisse / à 2 styles</t>
  </si>
  <si>
    <t>Pour les aides de la Région:</t>
  </si>
  <si>
    <r>
      <t>Sont éligibles les dépenses matérielles (prestation de service pour travaux, achat de matériel), nécessaires à la création et la réhabilitation de mares ou à la régénération naturelle ainsi que les études préalables</t>
    </r>
    <r>
      <rPr>
        <i/>
        <u/>
        <sz val="11"/>
        <rFont val="Calibri"/>
        <family val="2"/>
        <scheme val="minor"/>
      </rPr>
      <t xml:space="preserve"> dans la limite de 20 % du montant des dépenses matérielles éligibles (et à l'exclusion des dépenses déjà financées via un projet d'animation)</t>
    </r>
  </si>
  <si>
    <t>Pour les aides de l'Etat</t>
  </si>
  <si>
    <r>
      <t xml:space="preserve">La régénération naturelle assistée est éligible dans la limite de 10 % du montant du projet global (total projet(s) haies + total projet(s) agroforesterie).
Les dépenses sont éligibles sur la base des coûts réels HT (préparation du sol avant semis des graines, pose de clôture, enrichissement par plant, paillage bois ou paille,...)
</t>
    </r>
    <r>
      <rPr>
        <b/>
        <i/>
        <sz val="11"/>
        <rFont val="Calibri"/>
        <family val="2"/>
        <scheme val="minor"/>
      </rPr>
      <t xml:space="preserve">REMARQUES: Les postes de dépenses de la RNA ne sont pas à détailler .Renseigner uniquement par planteur le montant présenté HT (les colonne E et F ne sont pas à remplir) </t>
    </r>
  </si>
  <si>
    <t>DEPENSES</t>
  </si>
  <si>
    <t>RECETTES</t>
  </si>
  <si>
    <t>Montant HT du projet</t>
  </si>
  <si>
    <r>
      <rPr>
        <b/>
        <sz val="11"/>
        <color theme="1"/>
        <rFont val="Calibri"/>
        <family val="2"/>
        <scheme val="minor"/>
      </rPr>
      <t>Subvention demandée*</t>
    </r>
    <r>
      <rPr>
        <b/>
        <sz val="12"/>
        <color rgb="FFC00000"/>
        <rFont val="Calibri"/>
        <family val="2"/>
        <scheme val="minor"/>
      </rPr>
      <t xml:space="preserve">
</t>
    </r>
  </si>
  <si>
    <t>Autre financeur (présicer):</t>
  </si>
  <si>
    <t>Participation du demandeur (autofinancement, emprunt, recette liées au projet,…)</t>
  </si>
  <si>
    <t xml:space="preserve">Période prévisionnelle des travaux
</t>
  </si>
  <si>
    <t>Nouvelle haies (à plat et sur talus)</t>
  </si>
  <si>
    <t>Plant</t>
  </si>
  <si>
    <t>du…........au…........</t>
  </si>
  <si>
    <t>Arbre</t>
  </si>
  <si>
    <t>* Le taux d'aide des financeurs publics est maximum de 80% du montant éligible 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</si>
</sst>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0.00\ &quot;€&quot;;[Red]\-#,##0.00\ &quot;€&quot;"/>
    <numFmt numFmtId="44" formatCode="_-* #,##0.00\ &quot;€&quot;_-;\-* #,##0.00\ &quot;€&quot;_-;_-* &quot;-&quot;??\ &quot;€&quot;_-;_-@_-"/>
    <numFmt numFmtId="43" formatCode="_-* #,##0.00_-;\-* #,##0.00_-;_-* &quot;-&quot;??_-;_-@_-"/>
    <numFmt numFmtId="164" formatCode="#,##0.00\ &quot;€&quot;"/>
    <numFmt numFmtId="165" formatCode="_-* #,##0.00\ [$€-40C]_-;\-* #,##0.00\ [$€-40C]_-;_-* &quot;-&quot;??\ [$€-40C]_-;_-@_-"/>
    <numFmt numFmtId="166" formatCode="_-* #,##0_-;\-* #,##0_-;_-* &quot;-&quot;??_-;_-@_-"/>
    <numFmt numFmtId="167" formatCode="#,##0_ ;\-#,##0\ "/>
  </numFmts>
  <fonts count="42" x14ac:knownFonts="1">
    <font>
      <sz val="11"/>
      <color theme="1"/>
      <name val="Calibri"/>
      <scheme val="minor"/>
    </font>
    <font>
      <sz val="11"/>
      <color theme="1"/>
      <name val="Calibri"/>
      <family val="2"/>
      <scheme val="minor"/>
    </font>
    <font>
      <sz val="11"/>
      <color theme="1"/>
      <name val="Calibri"/>
      <family val="2"/>
      <scheme val="minor"/>
    </font>
    <font>
      <b/>
      <sz val="12"/>
      <color theme="1"/>
      <name val="Calibri"/>
      <family val="2"/>
      <scheme val="minor"/>
    </font>
    <font>
      <b/>
      <u/>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u/>
      <sz val="11"/>
      <color theme="1"/>
      <name val="Calibri"/>
      <family val="2"/>
      <scheme val="minor"/>
    </font>
    <font>
      <b/>
      <sz val="11"/>
      <color indexed="2"/>
      <name val="Calibri"/>
      <family val="2"/>
      <scheme val="minor"/>
    </font>
    <font>
      <b/>
      <sz val="11"/>
      <name val="Calibri"/>
      <family val="2"/>
      <scheme val="minor"/>
    </font>
    <font>
      <b/>
      <i/>
      <sz val="11"/>
      <color theme="2" tint="-9.9978637043366805E-2"/>
      <name val="Calibri"/>
      <family val="2"/>
      <scheme val="minor"/>
    </font>
    <font>
      <b/>
      <sz val="8"/>
      <name val="Calibri"/>
      <family val="2"/>
      <scheme val="minor"/>
    </font>
    <font>
      <i/>
      <sz val="11"/>
      <name val="Calibri"/>
      <family val="2"/>
      <scheme val="minor"/>
    </font>
    <font>
      <b/>
      <i/>
      <sz val="11"/>
      <color theme="1" tint="0.249977111117893"/>
      <name val="Calibri"/>
      <family val="2"/>
      <scheme val="minor"/>
    </font>
    <font>
      <i/>
      <sz val="8"/>
      <color theme="1"/>
      <name val="Calibri"/>
      <family val="2"/>
      <scheme val="minor"/>
    </font>
    <font>
      <i/>
      <sz val="6"/>
      <color theme="1"/>
      <name val="Calibri"/>
      <family val="2"/>
      <scheme val="minor"/>
    </font>
    <font>
      <b/>
      <u/>
      <sz val="11"/>
      <name val="Calibri"/>
      <family val="2"/>
    </font>
    <font>
      <b/>
      <i/>
      <sz val="11"/>
      <color theme="0" tint="-0.14999847407452621"/>
      <name val="Calibri"/>
      <family val="2"/>
      <scheme val="minor"/>
    </font>
    <font>
      <b/>
      <u/>
      <sz val="12"/>
      <color theme="1"/>
      <name val="Calibri"/>
      <family val="2"/>
      <scheme val="minor"/>
    </font>
    <font>
      <b/>
      <sz val="12"/>
      <name val="Calibri"/>
      <family val="2"/>
      <scheme val="minor"/>
    </font>
    <font>
      <sz val="11"/>
      <color theme="1"/>
      <name val="Calibri"/>
      <family val="2"/>
      <scheme val="minor"/>
    </font>
    <font>
      <i/>
      <u/>
      <sz val="11"/>
      <name val="Calibri"/>
      <family val="2"/>
      <scheme val="minor"/>
    </font>
    <font>
      <b/>
      <sz val="11"/>
      <color theme="1"/>
      <name val="Calibri"/>
      <family val="2"/>
      <scheme val="minor"/>
    </font>
    <font>
      <b/>
      <sz val="11"/>
      <color indexed="64"/>
      <name val="Calibri"/>
      <family val="2"/>
      <scheme val="minor"/>
    </font>
    <font>
      <i/>
      <sz val="11"/>
      <name val="Calibri"/>
      <family val="2"/>
      <scheme val="minor"/>
    </font>
    <font>
      <sz val="11"/>
      <name val="Calibri"/>
      <family val="2"/>
      <scheme val="minor"/>
    </font>
    <font>
      <b/>
      <sz val="11"/>
      <name val="Calibri"/>
      <family val="2"/>
      <scheme val="minor"/>
    </font>
    <font>
      <sz val="11"/>
      <color theme="2" tint="-9.9978637043366805E-2"/>
      <name val="Calibri"/>
      <family val="2"/>
      <scheme val="minor"/>
    </font>
    <font>
      <sz val="8"/>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sz val="11"/>
      <color indexed="64"/>
      <name val="Calibri"/>
      <family val="2"/>
      <scheme val="minor"/>
    </font>
    <font>
      <i/>
      <sz val="8"/>
      <color indexed="64"/>
      <name val="Calibri"/>
      <family val="2"/>
      <scheme val="minor"/>
    </font>
    <font>
      <b/>
      <sz val="11"/>
      <color theme="0"/>
      <name val="Calibri"/>
      <family val="2"/>
      <scheme val="minor"/>
    </font>
    <font>
      <sz val="11"/>
      <color theme="0"/>
      <name val="Calibri"/>
      <family val="2"/>
      <scheme val="minor"/>
    </font>
    <font>
      <i/>
      <sz val="11"/>
      <color theme="0"/>
      <name val="Calibri"/>
      <family val="2"/>
      <scheme val="minor"/>
    </font>
    <font>
      <b/>
      <i/>
      <sz val="11"/>
      <name val="Calibri"/>
      <family val="2"/>
      <scheme val="minor"/>
    </font>
    <font>
      <b/>
      <sz val="14"/>
      <color theme="1"/>
      <name val="Calibri"/>
      <family val="2"/>
      <scheme val="minor"/>
    </font>
    <font>
      <b/>
      <sz val="12"/>
      <color rgb="FFC00000"/>
      <name val="Calibri"/>
      <family val="2"/>
      <scheme val="minor"/>
    </font>
  </fonts>
  <fills count="23">
    <fill>
      <patternFill patternType="none"/>
    </fill>
    <fill>
      <patternFill patternType="gray125"/>
    </fill>
    <fill>
      <patternFill patternType="solid">
        <fgColor theme="3" tint="0.79998168889431442"/>
        <bgColor theme="3" tint="0.79998168889431442"/>
      </patternFill>
    </fill>
    <fill>
      <patternFill patternType="solid">
        <fgColor theme="0" tint="-0.14999847407452621"/>
        <bgColor theme="0" tint="-0.14999847407452621"/>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0" tint="-0.249977111117893"/>
        <bgColor theme="0" tint="-0.249977111117893"/>
      </patternFill>
    </fill>
    <fill>
      <patternFill patternType="solid">
        <fgColor theme="5" tint="0.79998168889431442"/>
        <bgColor theme="5" tint="0.79998168889431442"/>
      </patternFill>
    </fill>
    <fill>
      <patternFill patternType="solid">
        <fgColor theme="7"/>
        <bgColor theme="7"/>
      </patternFill>
    </fill>
    <fill>
      <patternFill patternType="solid">
        <fgColor theme="9" tint="0.79998168889431442"/>
        <bgColor indexed="64"/>
      </patternFill>
    </fill>
    <fill>
      <patternFill patternType="solid">
        <fgColor rgb="FFD9D9D9"/>
        <bgColor indexed="64"/>
      </patternFill>
    </fill>
    <fill>
      <patternFill patternType="solid">
        <fgColor rgb="FFBFBFBF"/>
        <bgColor indexed="64"/>
      </patternFill>
    </fill>
    <fill>
      <patternFill patternType="solid">
        <fgColor theme="2" tint="-0.249977111117893"/>
        <bgColor indexed="64"/>
      </patternFill>
    </fill>
    <fill>
      <patternFill patternType="solid">
        <fgColor rgb="FF0070C0"/>
        <bgColor rgb="FF0070C0"/>
      </patternFill>
    </fill>
    <fill>
      <patternFill patternType="solid">
        <fgColor theme="9" tint="-0.249977111117893"/>
        <bgColor theme="9" tint="-0.249977111117893"/>
      </patternFill>
    </fill>
    <fill>
      <patternFill patternType="solid">
        <fgColor theme="0" tint="-0.14999847407452621"/>
        <bgColor theme="7" tint="0.79998168889431442"/>
      </patternFill>
    </fill>
    <fill>
      <patternFill patternType="solid">
        <fgColor theme="7" tint="-0.249977111117893"/>
        <bgColor theme="7"/>
      </patternFill>
    </fill>
    <fill>
      <patternFill patternType="solid">
        <fgColor theme="0" tint="-0.499984740745262"/>
        <bgColor theme="7"/>
      </patternFill>
    </fill>
    <fill>
      <patternFill patternType="solid">
        <fgColor theme="0" tint="-0.499984740745262"/>
        <bgColor theme="0" tint="-0.499984740745262"/>
      </patternFill>
    </fill>
    <fill>
      <patternFill patternType="solid">
        <fgColor theme="1" tint="0.499984740745262"/>
        <bgColor theme="1" tint="0.499984740745262"/>
      </patternFill>
    </fill>
    <fill>
      <patternFill patternType="solid">
        <fgColor theme="2" tint="-0.499984740745262"/>
        <bgColor theme="0" tint="-0.14999847407452621"/>
      </patternFill>
    </fill>
    <fill>
      <patternFill patternType="solid">
        <fgColor rgb="FF00B0F0"/>
        <bgColor rgb="FF00B0F0"/>
      </patternFill>
    </fill>
    <fill>
      <patternFill patternType="solid">
        <fgColor theme="1" tint="0.499984740745262"/>
        <bgColor theme="0" tint="-0.14999847407452621"/>
      </patternFill>
    </fill>
  </fills>
  <borders count="4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s>
  <cellStyleXfs count="5">
    <xf numFmtId="0" fontId="0" fillId="0" borderId="0"/>
    <xf numFmtId="43" fontId="22" fillId="0" borderId="0" applyFont="0" applyFill="0" applyBorder="0" applyProtection="0"/>
    <xf numFmtId="44" fontId="22" fillId="0" borderId="0" applyFont="0" applyFill="0" applyBorder="0" applyProtection="0"/>
    <xf numFmtId="9" fontId="22" fillId="0" borderId="0" applyFont="0" applyFill="0" applyBorder="0" applyProtection="0"/>
    <xf numFmtId="0" fontId="1" fillId="0" borderId="0"/>
  </cellStyleXfs>
  <cellXfs count="300">
    <xf numFmtId="0" fontId="0" fillId="0" borderId="0" xfId="0"/>
    <xf numFmtId="0" fontId="0" fillId="0" borderId="0" xfId="0" applyProtection="1">
      <protection locked="0"/>
    </xf>
    <xf numFmtId="0" fontId="4" fillId="0" borderId="0" xfId="0" applyFont="1" applyProtection="1">
      <protection locked="0"/>
    </xf>
    <xf numFmtId="0" fontId="5" fillId="0" borderId="0" xfId="0" applyFont="1" applyProtection="1">
      <protection locked="0"/>
    </xf>
    <xf numFmtId="0" fontId="0" fillId="0" borderId="0" xfId="0" applyAlignment="1" applyProtection="1">
      <alignment horizontal="center" vertical="center" wrapText="1"/>
      <protection locked="0"/>
    </xf>
    <xf numFmtId="0" fontId="26" fillId="0" borderId="7" xfId="0" applyFont="1" applyBorder="1" applyProtection="1">
      <protection locked="0"/>
    </xf>
    <xf numFmtId="0" fontId="26" fillId="0" borderId="4" xfId="0" applyFont="1" applyBorder="1" applyAlignment="1" applyProtection="1">
      <alignment horizontal="center"/>
      <protection locked="0"/>
    </xf>
    <xf numFmtId="0" fontId="27" fillId="0" borderId="7" xfId="0" applyFont="1" applyBorder="1" applyProtection="1">
      <protection locked="0"/>
    </xf>
    <xf numFmtId="164" fontId="0" fillId="0" borderId="0" xfId="0" applyNumberFormat="1" applyProtection="1">
      <protection locked="0"/>
    </xf>
    <xf numFmtId="43" fontId="0" fillId="0" borderId="0" xfId="1" applyFont="1" applyProtection="1">
      <protection locked="0"/>
    </xf>
    <xf numFmtId="0" fontId="9" fillId="0" borderId="0" xfId="0" applyFont="1" applyProtection="1">
      <protection locked="0"/>
    </xf>
    <xf numFmtId="0" fontId="26" fillId="0" borderId="7" xfId="0" applyFont="1" applyBorder="1" applyAlignment="1" applyProtection="1">
      <alignment vertical="center"/>
      <protection locked="0"/>
    </xf>
    <xf numFmtId="164" fontId="26" fillId="0" borderId="7" xfId="0" applyNumberFormat="1" applyFont="1" applyBorder="1" applyAlignment="1" applyProtection="1">
      <alignment vertical="center"/>
      <protection locked="0"/>
    </xf>
    <xf numFmtId="0" fontId="0" fillId="0" borderId="0" xfId="0" applyAlignment="1" applyProtection="1">
      <alignment horizontal="left"/>
      <protection locked="0"/>
    </xf>
    <xf numFmtId="0" fontId="0" fillId="0" borderId="7" xfId="0" applyBorder="1" applyProtection="1">
      <protection locked="0"/>
    </xf>
    <xf numFmtId="0" fontId="6" fillId="0" borderId="7" xfId="0" applyFont="1" applyBorder="1" applyAlignment="1" applyProtection="1">
      <alignment horizontal="center"/>
      <protection locked="0"/>
    </xf>
    <xf numFmtId="0" fontId="6" fillId="0" borderId="7" xfId="0" applyFont="1" applyBorder="1" applyProtection="1">
      <protection locked="0"/>
    </xf>
    <xf numFmtId="0" fontId="6" fillId="3" borderId="7" xfId="0" applyFont="1" applyFill="1" applyBorder="1" applyAlignment="1" applyProtection="1">
      <alignment vertical="center"/>
      <protection locked="0"/>
    </xf>
    <xf numFmtId="0" fontId="12" fillId="3" borderId="7" xfId="0" applyFont="1" applyFill="1" applyBorder="1" applyAlignment="1" applyProtection="1">
      <alignment vertical="center"/>
      <protection locked="0"/>
    </xf>
    <xf numFmtId="164" fontId="6" fillId="3" borderId="7" xfId="0" applyNumberFormat="1" applyFont="1" applyFill="1" applyBorder="1" applyAlignment="1" applyProtection="1">
      <alignment vertical="center"/>
      <protection locked="0"/>
    </xf>
    <xf numFmtId="0" fontId="6" fillId="0" borderId="22" xfId="0" applyFont="1" applyBorder="1" applyAlignment="1" applyProtection="1">
      <alignment horizontal="center"/>
      <protection locked="0"/>
    </xf>
    <xf numFmtId="0" fontId="6" fillId="0" borderId="1" xfId="0" applyFont="1" applyBorder="1" applyProtection="1">
      <protection locked="0"/>
    </xf>
    <xf numFmtId="0" fontId="6" fillId="3" borderId="1" xfId="0" applyFont="1" applyFill="1" applyBorder="1" applyAlignment="1" applyProtection="1">
      <alignment vertical="center"/>
      <protection locked="0"/>
    </xf>
    <xf numFmtId="0" fontId="12" fillId="3" borderId="1" xfId="0" applyFont="1" applyFill="1" applyBorder="1" applyAlignment="1" applyProtection="1">
      <alignment vertical="center"/>
      <protection locked="0"/>
    </xf>
    <xf numFmtId="164" fontId="6" fillId="3" borderId="1" xfId="0" applyNumberFormat="1" applyFont="1" applyFill="1" applyBorder="1" applyAlignment="1" applyProtection="1">
      <alignment vertical="center"/>
      <protection locked="0"/>
    </xf>
    <xf numFmtId="0" fontId="5" fillId="0" borderId="11" xfId="0" applyFont="1" applyBorder="1" applyAlignment="1" applyProtection="1">
      <alignment horizontal="center"/>
      <protection locked="0"/>
    </xf>
    <xf numFmtId="0" fontId="5" fillId="3" borderId="12" xfId="0" applyFont="1" applyFill="1" applyBorder="1" applyAlignment="1" applyProtection="1">
      <alignment horizontal="center"/>
      <protection locked="0"/>
    </xf>
    <xf numFmtId="43" fontId="0" fillId="3" borderId="12" xfId="1" applyFont="1" applyFill="1" applyBorder="1" applyProtection="1">
      <protection locked="0"/>
    </xf>
    <xf numFmtId="43" fontId="5" fillId="3" borderId="12" xfId="1" applyFont="1" applyFill="1" applyBorder="1" applyProtection="1">
      <protection locked="0"/>
    </xf>
    <xf numFmtId="0" fontId="0" fillId="0" borderId="12" xfId="0" applyBorder="1" applyProtection="1">
      <protection locked="0"/>
    </xf>
    <xf numFmtId="0" fontId="0" fillId="3" borderId="12" xfId="0" applyFill="1" applyBorder="1" applyProtection="1">
      <protection locked="0"/>
    </xf>
    <xf numFmtId="0" fontId="5" fillId="0" borderId="0" xfId="0" applyFont="1" applyAlignment="1" applyProtection="1">
      <alignment horizontal="center"/>
      <protection locked="0"/>
    </xf>
    <xf numFmtId="43" fontId="5" fillId="0" borderId="0" xfId="1" applyFont="1" applyProtection="1">
      <protection locked="0"/>
    </xf>
    <xf numFmtId="0" fontId="8" fillId="0" borderId="0" xfId="0" applyFont="1" applyProtection="1">
      <protection locked="0"/>
    </xf>
    <xf numFmtId="2" fontId="26" fillId="0" borderId="7" xfId="0" applyNumberFormat="1" applyFont="1" applyBorder="1" applyProtection="1">
      <protection locked="0"/>
    </xf>
    <xf numFmtId="8" fontId="0" fillId="0" borderId="0" xfId="0" applyNumberFormat="1" applyAlignment="1" applyProtection="1">
      <alignment horizontal="center"/>
      <protection locked="0"/>
    </xf>
    <xf numFmtId="0" fontId="5" fillId="0" borderId="7" xfId="0" applyFont="1" applyBorder="1" applyProtection="1">
      <protection locked="0"/>
    </xf>
    <xf numFmtId="0" fontId="5" fillId="3" borderId="7" xfId="0" applyFont="1" applyFill="1" applyBorder="1" applyProtection="1">
      <protection locked="0"/>
    </xf>
    <xf numFmtId="2" fontId="5" fillId="3" borderId="7" xfId="0" applyNumberFormat="1" applyFont="1" applyFill="1" applyBorder="1" applyProtection="1">
      <protection locked="0"/>
    </xf>
    <xf numFmtId="0" fontId="7" fillId="0" borderId="7" xfId="0" applyFont="1" applyBorder="1" applyAlignment="1" applyProtection="1">
      <alignment horizontal="left" vertical="center"/>
      <protection locked="0"/>
    </xf>
    <xf numFmtId="166" fontId="0" fillId="0" borderId="7" xfId="1"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7" fillId="0" borderId="7" xfId="0" applyFont="1" applyBorder="1" applyProtection="1">
      <protection locked="0"/>
    </xf>
    <xf numFmtId="166" fontId="5" fillId="6" borderId="7" xfId="1" applyNumberFormat="1" applyFont="1" applyFill="1" applyBorder="1" applyAlignment="1" applyProtection="1">
      <alignment horizontal="center"/>
      <protection locked="0"/>
    </xf>
    <xf numFmtId="166" fontId="5" fillId="6" borderId="7" xfId="0" applyNumberFormat="1" applyFont="1" applyFill="1" applyBorder="1" applyAlignment="1" applyProtection="1">
      <alignment horizontal="center"/>
      <protection locked="0"/>
    </xf>
    <xf numFmtId="0" fontId="0" fillId="3" borderId="7" xfId="0" applyFill="1" applyBorder="1" applyProtection="1">
      <protection locked="0"/>
    </xf>
    <xf numFmtId="10" fontId="0" fillId="0" borderId="7" xfId="3" applyNumberFormat="1" applyFont="1" applyBorder="1" applyAlignment="1" applyProtection="1">
      <alignment horizontal="center"/>
      <protection locked="0"/>
    </xf>
    <xf numFmtId="10" fontId="5" fillId="6" borderId="7" xfId="3" applyNumberFormat="1" applyFont="1" applyFill="1" applyBorder="1" applyAlignment="1" applyProtection="1">
      <alignment horizontal="center"/>
      <protection locked="0"/>
    </xf>
    <xf numFmtId="0" fontId="3"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43" fontId="26" fillId="0" borderId="7" xfId="1" applyFont="1" applyBorder="1" applyProtection="1">
      <protection locked="0"/>
    </xf>
    <xf numFmtId="165" fontId="26" fillId="0" borderId="7" xfId="0" applyNumberFormat="1" applyFont="1" applyBorder="1" applyProtection="1">
      <protection locked="0"/>
    </xf>
    <xf numFmtId="0" fontId="29" fillId="0" borderId="0" xfId="0" applyFont="1" applyAlignment="1" applyProtection="1">
      <alignment horizontal="center" vertical="center"/>
      <protection locked="0"/>
    </xf>
    <xf numFmtId="43" fontId="31" fillId="0" borderId="7" xfId="1" applyFont="1" applyBorder="1" applyProtection="1">
      <protection locked="0"/>
    </xf>
    <xf numFmtId="0" fontId="19" fillId="3" borderId="7" xfId="0" applyFont="1" applyFill="1" applyBorder="1" applyProtection="1">
      <protection locked="0"/>
    </xf>
    <xf numFmtId="0" fontId="19" fillId="3" borderId="7" xfId="0" applyFont="1" applyFill="1" applyBorder="1" applyAlignment="1" applyProtection="1">
      <alignment wrapText="1"/>
      <protection locked="0"/>
    </xf>
    <xf numFmtId="43" fontId="6" fillId="0" borderId="7" xfId="1" applyFont="1" applyBorder="1" applyProtection="1">
      <protection locked="0"/>
    </xf>
    <xf numFmtId="43" fontId="5" fillId="0" borderId="7" xfId="1" applyFont="1" applyBorder="1" applyProtection="1">
      <protection locked="0"/>
    </xf>
    <xf numFmtId="0" fontId="2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protection locked="0"/>
    </xf>
    <xf numFmtId="167" fontId="5" fillId="0" borderId="0" xfId="0" applyNumberFormat="1" applyFont="1" applyAlignment="1" applyProtection="1">
      <alignment horizontal="center"/>
      <protection locked="0"/>
    </xf>
    <xf numFmtId="165" fontId="5" fillId="0" borderId="0" xfId="0" applyNumberFormat="1" applyFont="1" applyProtection="1">
      <protection locked="0"/>
    </xf>
    <xf numFmtId="0" fontId="25" fillId="0" borderId="0" xfId="0" applyFont="1" applyAlignment="1" applyProtection="1">
      <alignment vertical="center"/>
      <protection locked="0"/>
    </xf>
    <xf numFmtId="0" fontId="11" fillId="0" borderId="0" xfId="0" applyFont="1" applyAlignment="1" applyProtection="1">
      <alignment horizontal="left" vertical="center"/>
      <protection locked="0"/>
    </xf>
    <xf numFmtId="0" fontId="4" fillId="0" borderId="0" xfId="0" applyFont="1"/>
    <xf numFmtId="0" fontId="5" fillId="0" borderId="0" xfId="0" applyFont="1"/>
    <xf numFmtId="0" fontId="6" fillId="0" borderId="0" xfId="0" applyFont="1"/>
    <xf numFmtId="0" fontId="7" fillId="0" borderId="0" xfId="0" applyFont="1"/>
    <xf numFmtId="0" fontId="5" fillId="2" borderId="1" xfId="0" applyFont="1" applyFill="1" applyBorder="1" applyAlignment="1">
      <alignment horizontal="center" vertical="center" wrapText="1"/>
    </xf>
    <xf numFmtId="0" fontId="0" fillId="0" borderId="0" xfId="0" applyAlignment="1">
      <alignment horizontal="center" vertical="center" wrapText="1"/>
    </xf>
    <xf numFmtId="0" fontId="5" fillId="2" borderId="4" xfId="0" applyFont="1" applyFill="1" applyBorder="1" applyAlignment="1">
      <alignment horizontal="center" vertical="center" wrapText="1"/>
    </xf>
    <xf numFmtId="43" fontId="0" fillId="0" borderId="0" xfId="1" applyFont="1" applyProtection="1"/>
    <xf numFmtId="0" fontId="28" fillId="3" borderId="13" xfId="0" applyFont="1" applyFill="1" applyBorder="1" applyAlignment="1">
      <alignment horizontal="center" vertical="center"/>
    </xf>
    <xf numFmtId="8" fontId="5" fillId="0" borderId="21" xfId="0" applyNumberFormat="1" applyFont="1" applyBorder="1" applyAlignment="1">
      <alignment horizontal="center" vertical="center"/>
    </xf>
    <xf numFmtId="0" fontId="6" fillId="0" borderId="7" xfId="0" applyFont="1" applyBorder="1" applyAlignment="1">
      <alignment vertical="center"/>
    </xf>
    <xf numFmtId="0" fontId="6" fillId="3" borderId="1" xfId="0" applyFont="1" applyFill="1" applyBorder="1" applyAlignment="1">
      <alignment vertical="center"/>
    </xf>
    <xf numFmtId="166" fontId="5" fillId="0" borderId="12" xfId="1" applyNumberFormat="1" applyFont="1" applyBorder="1" applyProtection="1"/>
    <xf numFmtId="0" fontId="6" fillId="0" borderId="1" xfId="0" applyFont="1" applyBorder="1" applyAlignment="1">
      <alignment vertical="center"/>
    </xf>
    <xf numFmtId="165" fontId="6" fillId="0" borderId="7" xfId="1" applyNumberFormat="1" applyFont="1" applyBorder="1" applyAlignment="1" applyProtection="1">
      <alignment vertical="center"/>
    </xf>
    <xf numFmtId="165" fontId="6" fillId="0" borderId="1" xfId="1" applyNumberFormat="1" applyFont="1" applyBorder="1" applyAlignment="1" applyProtection="1">
      <alignment vertical="center"/>
    </xf>
    <xf numFmtId="165" fontId="5" fillId="0" borderId="13" xfId="1" applyNumberFormat="1" applyFont="1" applyBorder="1" applyProtection="1"/>
    <xf numFmtId="0" fontId="11" fillId="4"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43" fontId="5" fillId="4" borderId="7" xfId="1" applyFont="1" applyFill="1" applyBorder="1" applyAlignment="1" applyProtection="1">
      <alignment horizontal="center" vertical="center" wrapText="1"/>
    </xf>
    <xf numFmtId="44" fontId="5" fillId="0" borderId="7" xfId="2" applyFont="1" applyBorder="1" applyProtection="1"/>
    <xf numFmtId="2" fontId="15" fillId="0" borderId="7" xfId="0" applyNumberFormat="1" applyFont="1" applyBorder="1"/>
    <xf numFmtId="0" fontId="5" fillId="0" borderId="7" xfId="0" applyFont="1" applyBorder="1"/>
    <xf numFmtId="0" fontId="5" fillId="3" borderId="7" xfId="0" applyFont="1" applyFill="1" applyBorder="1" applyAlignment="1">
      <alignment horizontal="center" vertical="center"/>
    </xf>
    <xf numFmtId="0" fontId="5" fillId="0" borderId="7" xfId="0" applyFont="1" applyBorder="1" applyAlignment="1">
      <alignment horizontal="center" vertical="center"/>
    </xf>
    <xf numFmtId="165" fontId="5" fillId="0" borderId="7" xfId="0" applyNumberFormat="1" applyFont="1" applyBorder="1" applyAlignment="1">
      <alignment horizontal="center" vertical="center"/>
    </xf>
    <xf numFmtId="0" fontId="11" fillId="5" borderId="7" xfId="0" applyFont="1" applyFill="1" applyBorder="1" applyAlignment="1">
      <alignment horizontal="center" vertical="center" wrapText="1"/>
    </xf>
    <xf numFmtId="0" fontId="5" fillId="5" borderId="7" xfId="0" applyFont="1" applyFill="1" applyBorder="1" applyAlignment="1">
      <alignment horizontal="center" vertical="center" wrapText="1"/>
    </xf>
    <xf numFmtId="43" fontId="5" fillId="5" borderId="7" xfId="1" applyFont="1" applyFill="1" applyBorder="1" applyAlignment="1" applyProtection="1">
      <alignment horizontal="center" vertical="center" wrapText="1"/>
    </xf>
    <xf numFmtId="0" fontId="5" fillId="0" borderId="0" xfId="0" applyFont="1" applyAlignment="1">
      <alignment horizontal="center" vertical="center" wrapText="1"/>
    </xf>
    <xf numFmtId="0" fontId="18" fillId="0" borderId="0" xfId="0" applyFont="1" applyAlignment="1">
      <alignment vertical="top"/>
    </xf>
    <xf numFmtId="0" fontId="0" fillId="0" borderId="0" xfId="0" applyAlignment="1">
      <alignment horizontal="left" vertical="center" wrapText="1"/>
    </xf>
    <xf numFmtId="0" fontId="14" fillId="0" borderId="24" xfId="0" applyFont="1" applyBorder="1" applyAlignment="1">
      <alignment horizontal="left" vertical="center" wrapText="1"/>
    </xf>
    <xf numFmtId="0" fontId="0" fillId="0" borderId="24" xfId="0" applyBorder="1" applyAlignment="1">
      <alignment horizontal="left" vertical="center" wrapText="1"/>
    </xf>
    <xf numFmtId="0" fontId="5" fillId="7" borderId="7"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5" fillId="0" borderId="7" xfId="0" applyFont="1" applyBorder="1" applyAlignment="1" applyProtection="1">
      <alignment horizontal="center"/>
      <protection locked="0"/>
    </xf>
    <xf numFmtId="2" fontId="27" fillId="0" borderId="7" xfId="0" applyNumberFormat="1" applyFont="1" applyBorder="1" applyProtection="1">
      <protection locked="0"/>
    </xf>
    <xf numFmtId="0" fontId="32" fillId="0" borderId="0" xfId="0" applyFont="1" applyProtection="1">
      <protection locked="0"/>
    </xf>
    <xf numFmtId="0" fontId="33" fillId="0" borderId="0" xfId="0" applyFont="1" applyProtection="1">
      <protection locked="0"/>
    </xf>
    <xf numFmtId="0" fontId="24" fillId="0" borderId="0" xfId="0" applyFont="1" applyProtection="1">
      <protection locked="0"/>
    </xf>
    <xf numFmtId="0" fontId="32" fillId="0" borderId="0" xfId="0" applyFont="1" applyAlignment="1" applyProtection="1">
      <alignment horizontal="left"/>
      <protection locked="0"/>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2" fillId="0" borderId="0" xfId="0" applyFont="1" applyAlignment="1" applyProtection="1">
      <alignment horizontal="left" vertical="center"/>
      <protection locked="0"/>
    </xf>
    <xf numFmtId="165" fontId="5" fillId="0" borderId="7" xfId="0" applyNumberFormat="1" applyFont="1" applyBorder="1"/>
    <xf numFmtId="49" fontId="24" fillId="0" borderId="0" xfId="0" applyNumberFormat="1" applyFont="1" applyProtection="1">
      <protection locked="0"/>
    </xf>
    <xf numFmtId="0" fontId="14" fillId="0" borderId="7" xfId="0" applyFont="1" applyBorder="1" applyProtection="1">
      <protection locked="0"/>
    </xf>
    <xf numFmtId="165" fontId="6" fillId="0" borderId="7" xfId="0" applyNumberFormat="1" applyFont="1" applyBorder="1"/>
    <xf numFmtId="10" fontId="8" fillId="0" borderId="7" xfId="3" applyNumberFormat="1" applyFont="1" applyBorder="1" applyProtection="1">
      <protection locked="0"/>
    </xf>
    <xf numFmtId="10" fontId="0" fillId="0" borderId="7" xfId="3" applyNumberFormat="1" applyFont="1" applyBorder="1" applyProtection="1">
      <protection locked="0"/>
    </xf>
    <xf numFmtId="0" fontId="8" fillId="0" borderId="0" xfId="0" applyFont="1"/>
    <xf numFmtId="0" fontId="11" fillId="4" borderId="1"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9" borderId="7" xfId="0" applyFill="1" applyBorder="1"/>
    <xf numFmtId="44" fontId="27" fillId="0" borderId="7" xfId="2" applyFont="1" applyBorder="1" applyProtection="1">
      <protection locked="0"/>
    </xf>
    <xf numFmtId="2" fontId="26" fillId="0" borderId="7" xfId="0" applyNumberFormat="1" applyFont="1" applyBorder="1" applyAlignment="1" applyProtection="1">
      <alignment vertical="center"/>
      <protection locked="0"/>
    </xf>
    <xf numFmtId="165" fontId="14" fillId="0" borderId="7" xfId="1" applyNumberFormat="1" applyFont="1" applyBorder="1" applyAlignment="1" applyProtection="1">
      <alignment vertical="center"/>
      <protection locked="0"/>
    </xf>
    <xf numFmtId="0" fontId="34" fillId="0" borderId="7" xfId="0" applyFont="1" applyBorder="1" applyAlignment="1">
      <alignment vertical="center"/>
    </xf>
    <xf numFmtId="0" fontId="34" fillId="0" borderId="7" xfId="0" applyFont="1" applyBorder="1" applyAlignment="1" applyProtection="1">
      <alignment horizontal="center"/>
      <protection locked="0"/>
    </xf>
    <xf numFmtId="0" fontId="34" fillId="9" borderId="7" xfId="0" applyFont="1" applyFill="1" applyBorder="1" applyAlignment="1">
      <alignment vertical="center"/>
    </xf>
    <xf numFmtId="0" fontId="34" fillId="0" borderId="7" xfId="0" applyFont="1" applyBorder="1" applyProtection="1">
      <protection locked="0"/>
    </xf>
    <xf numFmtId="0" fontId="34" fillId="0" borderId="7" xfId="0" applyFont="1" applyBorder="1" applyAlignment="1" applyProtection="1">
      <alignment vertical="center"/>
      <protection locked="0"/>
    </xf>
    <xf numFmtId="0" fontId="25" fillId="11" borderId="7" xfId="0" applyFont="1" applyFill="1" applyBorder="1" applyAlignment="1">
      <alignment horizontal="center"/>
    </xf>
    <xf numFmtId="0" fontId="34" fillId="10" borderId="7" xfId="0" applyFont="1" applyFill="1" applyBorder="1"/>
    <xf numFmtId="0" fontId="0" fillId="0" borderId="0" xfId="0" applyProtection="1">
      <protection locked="0"/>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32" fillId="0" borderId="0" xfId="0" applyFont="1" applyAlignment="1" applyProtection="1">
      <alignment horizontal="center" vertical="center"/>
      <protection locked="0"/>
    </xf>
    <xf numFmtId="0" fontId="34" fillId="0" borderId="25" xfId="0" applyFont="1" applyBorder="1" applyAlignment="1">
      <alignment horizontal="left" vertical="center"/>
    </xf>
    <xf numFmtId="0" fontId="34" fillId="0" borderId="26" xfId="0" applyFont="1" applyBorder="1" applyAlignment="1">
      <alignment horizontal="left" vertical="center"/>
    </xf>
    <xf numFmtId="0" fontId="34" fillId="10" borderId="25" xfId="0" applyFont="1" applyFill="1" applyBorder="1" applyAlignment="1">
      <alignment horizontal="left" vertical="center"/>
    </xf>
    <xf numFmtId="0" fontId="34" fillId="10" borderId="28" xfId="0" applyFont="1" applyFill="1" applyBorder="1" applyAlignment="1">
      <alignment horizontal="left" vertical="center"/>
    </xf>
    <xf numFmtId="0" fontId="34" fillId="10" borderId="26" xfId="0" applyFont="1" applyFill="1" applyBorder="1" applyAlignment="1">
      <alignment horizontal="left" vertical="center"/>
    </xf>
    <xf numFmtId="0" fontId="34" fillId="9" borderId="25" xfId="0" applyFont="1" applyFill="1" applyBorder="1" applyAlignment="1">
      <alignment horizontal="left" vertical="center"/>
    </xf>
    <xf numFmtId="0" fontId="34" fillId="9" borderId="26" xfId="0" applyFont="1" applyFill="1" applyBorder="1" applyAlignment="1">
      <alignment horizontal="left" vertical="center"/>
    </xf>
    <xf numFmtId="0" fontId="34" fillId="0" borderId="25" xfId="0" applyFont="1" applyBorder="1" applyAlignment="1" applyProtection="1">
      <alignment horizontal="left" vertical="center"/>
      <protection locked="0"/>
    </xf>
    <xf numFmtId="0" fontId="34" fillId="0" borderId="26" xfId="0" applyFont="1" applyBorder="1" applyAlignment="1" applyProtection="1">
      <alignment horizontal="left" vertical="center"/>
      <protection locked="0"/>
    </xf>
    <xf numFmtId="0" fontId="35" fillId="0" borderId="25" xfId="0" applyFont="1" applyBorder="1" applyAlignment="1" applyProtection="1">
      <alignment horizontal="left" vertical="center" wrapText="1"/>
      <protection locked="0"/>
    </xf>
    <xf numFmtId="0" fontId="35" fillId="0" borderId="26" xfId="0" applyFont="1" applyBorder="1" applyAlignment="1" applyProtection="1">
      <alignment horizontal="left" vertical="center" wrapText="1"/>
      <protection locked="0"/>
    </xf>
    <xf numFmtId="0" fontId="34" fillId="10" borderId="25" xfId="0" applyFont="1" applyFill="1" applyBorder="1" applyAlignment="1">
      <alignment horizontal="left" vertical="top"/>
    </xf>
    <xf numFmtId="0" fontId="34" fillId="10" borderId="28" xfId="0" applyFont="1" applyFill="1" applyBorder="1" applyAlignment="1">
      <alignment horizontal="left" vertical="top"/>
    </xf>
    <xf numFmtId="0" fontId="34" fillId="10" borderId="26" xfId="0" applyFont="1" applyFill="1" applyBorder="1" applyAlignment="1">
      <alignment horizontal="left" vertical="top"/>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28" fillId="0" borderId="8" xfId="0" applyFont="1" applyBorder="1" applyAlignment="1">
      <alignment horizontal="center"/>
    </xf>
    <xf numFmtId="0" fontId="28" fillId="0" borderId="9" xfId="0" applyFont="1" applyBorder="1" applyAlignment="1">
      <alignment horizontal="center"/>
    </xf>
    <xf numFmtId="0" fontId="27" fillId="0" borderId="10" xfId="0" applyFont="1" applyBorder="1"/>
    <xf numFmtId="0" fontId="5" fillId="3" borderId="11" xfId="0" applyFont="1" applyFill="1" applyBorder="1" applyAlignment="1">
      <alignment horizontal="center" vertical="center"/>
    </xf>
    <xf numFmtId="0" fontId="0" fillId="0" borderId="12" xfId="0" applyBorder="1"/>
    <xf numFmtId="0" fontId="5" fillId="0" borderId="14" xfId="0" applyFont="1" applyBorder="1" applyAlignment="1">
      <alignment horizontal="center" vertical="center"/>
    </xf>
    <xf numFmtId="0" fontId="0" fillId="0" borderId="15" xfId="0" applyBorder="1"/>
    <xf numFmtId="164" fontId="5" fillId="0" borderId="16" xfId="0" applyNumberFormat="1" applyFont="1" applyBorder="1" applyAlignment="1">
      <alignment horizontal="center" vertical="center"/>
    </xf>
    <xf numFmtId="164" fontId="5" fillId="0" borderId="18" xfId="0" applyNumberFormat="1" applyFont="1" applyBorder="1" applyAlignment="1">
      <alignment horizontal="center" vertical="center"/>
    </xf>
    <xf numFmtId="0" fontId="5" fillId="0" borderId="17" xfId="0" applyFont="1" applyBorder="1" applyAlignment="1">
      <alignment horizontal="center" vertical="center"/>
    </xf>
    <xf numFmtId="0" fontId="0" fillId="0" borderId="7" xfId="0" applyBorder="1"/>
    <xf numFmtId="0" fontId="5" fillId="0" borderId="19" xfId="0" applyFont="1" applyBorder="1" applyAlignment="1">
      <alignment horizontal="center" vertical="center" wrapText="1"/>
    </xf>
    <xf numFmtId="0" fontId="0" fillId="0" borderId="20" xfId="0" applyBorder="1"/>
    <xf numFmtId="0" fontId="26" fillId="0" borderId="0" xfId="0" applyFont="1" applyAlignment="1">
      <alignment horizontal="center" vertical="center"/>
    </xf>
    <xf numFmtId="0" fontId="27" fillId="0" borderId="0" xfId="0" applyFont="1" applyAlignment="1">
      <alignment horizontal="center" vertical="center"/>
    </xf>
    <xf numFmtId="0" fontId="7" fillId="0" borderId="0" xfId="0" applyFont="1" applyAlignment="1">
      <alignment vertical="center" wrapText="1"/>
    </xf>
    <xf numFmtId="0" fontId="0" fillId="0" borderId="0" xfId="0"/>
    <xf numFmtId="0" fontId="11" fillId="4"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35" fillId="9" borderId="25" xfId="0" applyFont="1" applyFill="1" applyBorder="1" applyAlignment="1">
      <alignment horizontal="left" vertical="center" wrapText="1"/>
    </xf>
    <xf numFmtId="0" fontId="35" fillId="9" borderId="26" xfId="0" applyFont="1" applyFill="1" applyBorder="1" applyAlignment="1">
      <alignment horizontal="left" vertical="center" wrapText="1"/>
    </xf>
    <xf numFmtId="0" fontId="11" fillId="4" borderId="2"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6" xfId="0" applyFont="1" applyFill="1" applyBorder="1" applyAlignment="1">
      <alignment horizontal="center"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34" fillId="0" borderId="1" xfId="0" applyFont="1" applyBorder="1" applyAlignment="1">
      <alignment vertical="center"/>
    </xf>
    <xf numFmtId="0" fontId="34" fillId="0" borderId="4" xfId="0" applyFont="1" applyBorder="1" applyAlignment="1">
      <alignment vertical="center"/>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1" xfId="0" applyFont="1" applyBorder="1" applyAlignment="1" applyProtection="1">
      <alignment horizontal="center"/>
      <protection locked="0"/>
    </xf>
    <xf numFmtId="0" fontId="34" fillId="0" borderId="4" xfId="0" applyFont="1" applyBorder="1" applyAlignment="1" applyProtection="1">
      <alignment horizontal="center"/>
      <protection locked="0"/>
    </xf>
    <xf numFmtId="0" fontId="8" fillId="0" borderId="27" xfId="0" applyFont="1" applyBorder="1" applyProtection="1">
      <protection locked="0"/>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2" fillId="9" borderId="25" xfId="0" applyFont="1" applyFill="1" applyBorder="1" applyAlignment="1">
      <alignment horizontal="left"/>
    </xf>
    <xf numFmtId="0" fontId="2" fillId="9" borderId="28" xfId="0" applyFont="1" applyFill="1" applyBorder="1" applyAlignment="1">
      <alignment horizontal="left"/>
    </xf>
    <xf numFmtId="0" fontId="2" fillId="9" borderId="26" xfId="0" applyFont="1" applyFill="1" applyBorder="1" applyAlignment="1">
      <alignment horizontal="left"/>
    </xf>
    <xf numFmtId="0" fontId="32" fillId="0" borderId="0" xfId="0" applyFont="1" applyAlignment="1" applyProtection="1">
      <alignment horizontal="center"/>
      <protection locked="0"/>
    </xf>
    <xf numFmtId="0" fontId="28" fillId="0" borderId="29" xfId="0" applyFont="1" applyBorder="1" applyAlignment="1">
      <alignment horizontal="center"/>
    </xf>
    <xf numFmtId="0" fontId="27" fillId="0" borderId="30" xfId="0" applyFont="1" applyBorder="1" applyAlignment="1">
      <alignment horizontal="center"/>
    </xf>
    <xf numFmtId="0" fontId="5" fillId="5" borderId="7"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32" fillId="0" borderId="0" xfId="0" applyFont="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0" fillId="3" borderId="7" xfId="0" applyFill="1" applyBorder="1" applyAlignment="1" applyProtection="1">
      <alignment horizontal="left" vertical="top"/>
      <protection locked="0"/>
    </xf>
    <xf numFmtId="0" fontId="5" fillId="0" borderId="7" xfId="0" applyFont="1" applyBorder="1" applyAlignment="1" applyProtection="1">
      <alignment horizontal="left" vertical="top" wrapText="1"/>
      <protection locked="0"/>
    </xf>
    <xf numFmtId="0" fontId="0" fillId="0" borderId="0" xfId="0" applyAlignment="1" applyProtection="1">
      <alignment horizontal="center" vertical="center"/>
      <protection locked="0"/>
    </xf>
    <xf numFmtId="0" fontId="24" fillId="0" borderId="0" xfId="0" applyFont="1" applyAlignment="1" applyProtection="1">
      <alignment horizontal="left" vertical="center"/>
      <protection locked="0"/>
    </xf>
    <xf numFmtId="0" fontId="8" fillId="0" borderId="0" xfId="0" applyFont="1" applyProtection="1">
      <protection locked="0"/>
    </xf>
    <xf numFmtId="0" fontId="21" fillId="0" borderId="8" xfId="0" applyFont="1" applyBorder="1" applyAlignment="1" applyProtection="1">
      <alignment vertical="top"/>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0" xfId="0" applyProtection="1">
      <protection locked="0"/>
    </xf>
    <xf numFmtId="0" fontId="0" fillId="0" borderId="32" xfId="0"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35" xfId="0" applyBorder="1" applyProtection="1">
      <protection locked="0"/>
    </xf>
    <xf numFmtId="0" fontId="38" fillId="12" borderId="7" xfId="0" applyFont="1" applyFill="1" applyBorder="1"/>
    <xf numFmtId="0" fontId="38" fillId="12" borderId="4" xfId="0" applyFont="1" applyFill="1" applyBorder="1" applyAlignment="1">
      <alignment horizontal="center"/>
    </xf>
    <xf numFmtId="0" fontId="37" fillId="12" borderId="1" xfId="0" applyFont="1" applyFill="1" applyBorder="1" applyAlignment="1">
      <alignment horizontal="center" vertical="center"/>
    </xf>
    <xf numFmtId="0" fontId="37" fillId="12" borderId="36" xfId="0" applyFont="1" applyFill="1" applyBorder="1" applyAlignment="1">
      <alignment horizontal="center" vertical="center"/>
    </xf>
    <xf numFmtId="0" fontId="37" fillId="12" borderId="7" xfId="0" applyFont="1" applyFill="1" applyBorder="1"/>
    <xf numFmtId="0" fontId="37" fillId="12" borderId="4" xfId="0" applyFont="1" applyFill="1" applyBorder="1" applyAlignment="1">
      <alignment horizontal="center" vertical="center"/>
    </xf>
    <xf numFmtId="0" fontId="38" fillId="12" borderId="7" xfId="0" applyFont="1" applyFill="1" applyBorder="1" applyAlignment="1">
      <alignment vertical="center"/>
    </xf>
    <xf numFmtId="2" fontId="38" fillId="12" borderId="7" xfId="0" applyNumberFormat="1" applyFont="1" applyFill="1" applyBorder="1" applyAlignment="1">
      <alignment vertical="center"/>
    </xf>
    <xf numFmtId="164" fontId="38" fillId="12" borderId="7" xfId="0" applyNumberFormat="1" applyFont="1" applyFill="1" applyBorder="1" applyAlignment="1">
      <alignment vertical="center"/>
    </xf>
    <xf numFmtId="165" fontId="38" fillId="12" borderId="7" xfId="1" applyNumberFormat="1" applyFont="1" applyFill="1" applyBorder="1" applyAlignment="1" applyProtection="1">
      <alignment vertical="center"/>
    </xf>
    <xf numFmtId="0" fontId="37" fillId="12" borderId="7" xfId="0" applyFont="1" applyFill="1" applyBorder="1" applyAlignment="1">
      <alignment horizontal="center" vertical="center"/>
    </xf>
    <xf numFmtId="2" fontId="38" fillId="12" borderId="7" xfId="0" applyNumberFormat="1" applyFont="1" applyFill="1" applyBorder="1"/>
    <xf numFmtId="44" fontId="38" fillId="12" borderId="7" xfId="2" applyFont="1" applyFill="1" applyBorder="1" applyProtection="1"/>
    <xf numFmtId="0" fontId="37" fillId="12" borderId="7" xfId="0" applyFont="1" applyFill="1" applyBorder="1" applyAlignment="1">
      <alignment horizontal="center" vertical="center"/>
    </xf>
    <xf numFmtId="0" fontId="14" fillId="0" borderId="0" xfId="0" applyFont="1" applyAlignment="1">
      <alignment vertical="center" wrapText="1"/>
    </xf>
    <xf numFmtId="0" fontId="0" fillId="0" borderId="0" xfId="0" applyAlignment="1">
      <alignment vertical="center" wrapText="1"/>
    </xf>
    <xf numFmtId="0" fontId="36" fillId="13" borderId="8" xfId="0" applyFont="1" applyFill="1" applyBorder="1" applyAlignment="1">
      <alignment horizontal="center" vertical="center" wrapText="1"/>
    </xf>
    <xf numFmtId="0" fontId="36" fillId="13" borderId="10" xfId="0" applyFont="1" applyFill="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36" fillId="13" borderId="33" xfId="0" applyFont="1" applyFill="1" applyBorder="1" applyAlignment="1">
      <alignment horizontal="center" vertical="center" wrapText="1"/>
    </xf>
    <xf numFmtId="0" fontId="36" fillId="13" borderId="35" xfId="0" applyFont="1" applyFill="1" applyBorder="1" applyAlignment="1">
      <alignment horizontal="center"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36" fillId="14" borderId="33" xfId="0" applyFont="1" applyFill="1" applyBorder="1" applyAlignment="1">
      <alignment horizontal="center" vertical="center" wrapText="1"/>
    </xf>
    <xf numFmtId="0" fontId="36" fillId="14" borderId="35" xfId="0" applyFont="1" applyFill="1" applyBorder="1" applyAlignment="1">
      <alignment horizontal="center" vertical="center" wrapText="1"/>
    </xf>
    <xf numFmtId="0" fontId="14" fillId="0" borderId="29" xfId="0" applyFont="1" applyBorder="1" applyAlignment="1">
      <alignment horizontal="left" vertical="center" wrapText="1"/>
    </xf>
    <xf numFmtId="0" fontId="14" fillId="0" borderId="37" xfId="0" applyFont="1" applyBorder="1" applyAlignment="1">
      <alignment horizontal="left" vertical="center" wrapText="1"/>
    </xf>
    <xf numFmtId="0" fontId="14" fillId="0" borderId="30" xfId="0" applyFont="1" applyBorder="1" applyAlignment="1">
      <alignment horizontal="left" vertical="center" wrapText="1"/>
    </xf>
    <xf numFmtId="43" fontId="38" fillId="12" borderId="7" xfId="1" applyFont="1" applyFill="1" applyBorder="1" applyProtection="1"/>
    <xf numFmtId="165" fontId="38" fillId="12" borderId="7" xfId="0" applyNumberFormat="1" applyFont="1" applyFill="1" applyBorder="1"/>
    <xf numFmtId="0" fontId="40" fillId="3" borderId="29" xfId="4" applyFont="1" applyFill="1" applyBorder="1" applyAlignment="1" applyProtection="1">
      <alignment horizontal="center"/>
    </xf>
    <xf numFmtId="0" fontId="40" fillId="3" borderId="37" xfId="4" applyFont="1" applyFill="1" applyBorder="1" applyAlignment="1" applyProtection="1">
      <alignment horizontal="center"/>
    </xf>
    <xf numFmtId="0" fontId="40" fillId="3" borderId="30" xfId="4" applyFont="1" applyFill="1" applyBorder="1" applyAlignment="1" applyProtection="1">
      <alignment horizontal="center"/>
    </xf>
    <xf numFmtId="0" fontId="5" fillId="0" borderId="0" xfId="4" applyFont="1" applyProtection="1"/>
    <xf numFmtId="0" fontId="11" fillId="0" borderId="38" xfId="4" applyFont="1" applyBorder="1" applyAlignment="1" applyProtection="1">
      <alignment horizontal="center" vertical="center" wrapText="1"/>
    </xf>
    <xf numFmtId="0" fontId="5" fillId="0" borderId="4" xfId="4" applyFont="1" applyBorder="1" applyAlignment="1" applyProtection="1">
      <alignment horizontal="center" vertical="center" wrapText="1"/>
    </xf>
    <xf numFmtId="0" fontId="5" fillId="0" borderId="39" xfId="4" applyFont="1" applyBorder="1" applyAlignment="1" applyProtection="1">
      <alignment horizontal="center" vertical="center" wrapText="1"/>
    </xf>
    <xf numFmtId="0" fontId="41" fillId="0" borderId="38" xfId="4" applyFont="1" applyBorder="1" applyAlignment="1" applyProtection="1">
      <alignment horizontal="center" vertical="center" wrapText="1"/>
    </xf>
    <xf numFmtId="0" fontId="21" fillId="0" borderId="15" xfId="4" applyFont="1" applyBorder="1" applyAlignment="1" applyProtection="1">
      <alignment horizontal="center" vertical="center" wrapText="1"/>
    </xf>
    <xf numFmtId="0" fontId="21" fillId="0" borderId="24" xfId="4" applyFont="1" applyBorder="1" applyAlignment="1" applyProtection="1">
      <alignment horizontal="center" vertical="center" wrapText="1"/>
    </xf>
    <xf numFmtId="0" fontId="5" fillId="0" borderId="26" xfId="4" applyFont="1" applyBorder="1" applyAlignment="1" applyProtection="1">
      <alignment horizontal="center" vertical="center" wrapText="1"/>
    </xf>
    <xf numFmtId="0" fontId="8" fillId="0" borderId="17" xfId="4" applyFont="1" applyBorder="1" applyAlignment="1" applyProtection="1">
      <alignment wrapText="1"/>
    </xf>
    <xf numFmtId="167" fontId="8" fillId="15" borderId="7" xfId="4" applyNumberFormat="1" applyFont="1" applyFill="1" applyBorder="1" applyAlignment="1" applyProtection="1">
      <alignment horizontal="center"/>
    </xf>
    <xf numFmtId="0" fontId="8" fillId="0" borderId="7" xfId="4" applyFont="1" applyBorder="1" applyAlignment="1" applyProtection="1">
      <alignment horizontal="center"/>
    </xf>
    <xf numFmtId="165" fontId="8" fillId="15" borderId="18" xfId="4" applyNumberFormat="1" applyFont="1" applyFill="1" applyBorder="1" applyProtection="1"/>
    <xf numFmtId="165" fontId="1" fillId="8" borderId="17" xfId="4" applyNumberFormat="1" applyFill="1" applyBorder="1" applyProtection="1">
      <protection locked="0"/>
    </xf>
    <xf numFmtId="165" fontId="1" fillId="8" borderId="7" xfId="4" applyNumberFormat="1" applyFill="1" applyBorder="1" applyProtection="1">
      <protection locked="0"/>
    </xf>
    <xf numFmtId="165" fontId="1" fillId="8" borderId="28" xfId="4" applyNumberFormat="1" applyFill="1" applyBorder="1" applyProtection="1">
      <protection locked="0"/>
    </xf>
    <xf numFmtId="165" fontId="1" fillId="16" borderId="18" xfId="4" applyNumberFormat="1" applyFill="1" applyBorder="1" applyProtection="1"/>
    <xf numFmtId="165" fontId="1" fillId="8" borderId="26" xfId="4" applyNumberFormat="1" applyFill="1" applyBorder="1" applyProtection="1">
      <protection locked="0"/>
    </xf>
    <xf numFmtId="0" fontId="8" fillId="0" borderId="17" xfId="4" applyFont="1" applyBorder="1" applyProtection="1"/>
    <xf numFmtId="167" fontId="8" fillId="17" borderId="7" xfId="4" applyNumberFormat="1" applyFont="1" applyFill="1" applyBorder="1" applyAlignment="1" applyProtection="1">
      <alignment horizontal="center"/>
    </xf>
    <xf numFmtId="0" fontId="8" fillId="18" borderId="7" xfId="4" applyFont="1" applyFill="1" applyBorder="1" applyAlignment="1" applyProtection="1">
      <alignment horizontal="center"/>
    </xf>
    <xf numFmtId="0" fontId="8" fillId="0" borderId="40" xfId="4" applyFont="1" applyBorder="1" applyProtection="1"/>
    <xf numFmtId="167" fontId="8" fillId="17" borderId="1" xfId="4" applyNumberFormat="1" applyFont="1" applyFill="1" applyBorder="1" applyAlignment="1" applyProtection="1">
      <alignment horizontal="center"/>
    </xf>
    <xf numFmtId="0" fontId="8" fillId="18" borderId="1" xfId="4" applyFont="1" applyFill="1" applyBorder="1" applyAlignment="1" applyProtection="1">
      <alignment horizontal="center"/>
    </xf>
    <xf numFmtId="165" fontId="1" fillId="8" borderId="40" xfId="4" applyNumberFormat="1" applyFill="1" applyBorder="1" applyProtection="1">
      <protection locked="0"/>
    </xf>
    <xf numFmtId="165" fontId="1" fillId="8" borderId="1" xfId="4" applyNumberFormat="1" applyFill="1" applyBorder="1" applyProtection="1">
      <protection locked="0"/>
    </xf>
    <xf numFmtId="165" fontId="1" fillId="8" borderId="23" xfId="4" applyNumberFormat="1" applyFill="1" applyBorder="1" applyProtection="1">
      <protection locked="0"/>
    </xf>
    <xf numFmtId="0" fontId="40" fillId="0" borderId="19" xfId="4" applyFont="1" applyBorder="1" applyProtection="1"/>
    <xf numFmtId="167" fontId="40" fillId="19" borderId="20" xfId="4" applyNumberFormat="1" applyFont="1" applyFill="1" applyBorder="1" applyAlignment="1" applyProtection="1">
      <alignment horizontal="center"/>
    </xf>
    <xf numFmtId="0" fontId="40" fillId="20" borderId="20" xfId="4" applyFont="1" applyFill="1" applyBorder="1" applyAlignment="1" applyProtection="1">
      <alignment horizontal="center"/>
    </xf>
    <xf numFmtId="165" fontId="40" fillId="21" borderId="21" xfId="4" applyNumberFormat="1" applyFont="1" applyFill="1" applyBorder="1" applyProtection="1"/>
    <xf numFmtId="165" fontId="40" fillId="21" borderId="19" xfId="4" applyNumberFormat="1" applyFont="1" applyFill="1" applyBorder="1" applyProtection="1"/>
    <xf numFmtId="165" fontId="5" fillId="22" borderId="26" xfId="4" applyNumberFormat="1" applyFont="1" applyFill="1" applyBorder="1" applyProtection="1"/>
    <xf numFmtId="165" fontId="1" fillId="0" borderId="0" xfId="4" applyNumberFormat="1"/>
    <xf numFmtId="167" fontId="5" fillId="0" borderId="0" xfId="4" applyNumberFormat="1" applyFont="1" applyAlignment="1">
      <alignment horizontal="center"/>
    </xf>
    <xf numFmtId="0" fontId="5" fillId="0" borderId="0" xfId="4" applyFont="1" applyAlignment="1">
      <alignment horizontal="center"/>
    </xf>
    <xf numFmtId="165" fontId="5" fillId="0" borderId="0" xfId="4" applyNumberFormat="1" applyFont="1"/>
    <xf numFmtId="0" fontId="1" fillId="0" borderId="0" xfId="4"/>
  </cellXfs>
  <cellStyles count="5">
    <cellStyle name="Milliers" xfId="1" builtinId="3"/>
    <cellStyle name="Monétaire" xfId="2" builtinId="4"/>
    <cellStyle name="Normal" xfId="0" builtinId="0"/>
    <cellStyle name="Normal 2" xfId="4"/>
    <cellStyle name="Pourcentage" xfId="3" builtinId="5"/>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733425</xdr:colOff>
      <xdr:row>0</xdr:row>
      <xdr:rowOff>76200</xdr:rowOff>
    </xdr:from>
    <xdr:to>
      <xdr:col>8</xdr:col>
      <xdr:colOff>590549</xdr:colOff>
      <xdr:row>2</xdr:row>
      <xdr:rowOff>107949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xdr:blipFill>
      <xdr:spPr bwMode="auto">
        <a:xfrm>
          <a:off x="4895850" y="76200"/>
          <a:ext cx="42100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485775</xdr:colOff>
      <xdr:row>0</xdr:row>
      <xdr:rowOff>57150</xdr:rowOff>
    </xdr:from>
    <xdr:to>
      <xdr:col>8</xdr:col>
      <xdr:colOff>933450</xdr:colOff>
      <xdr:row>3</xdr:row>
      <xdr:rowOff>139700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4581525" y="57150"/>
          <a:ext cx="4467225"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276224</xdr:colOff>
      <xdr:row>0</xdr:row>
      <xdr:rowOff>28575</xdr:rowOff>
    </xdr:from>
    <xdr:to>
      <xdr:col>6</xdr:col>
      <xdr:colOff>1504950</xdr:colOff>
      <xdr:row>1</xdr:row>
      <xdr:rowOff>323214</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xdr:blipFill>
      <xdr:spPr bwMode="auto">
        <a:xfrm>
          <a:off x="4381500" y="28575"/>
          <a:ext cx="3314700" cy="6438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1431924</xdr:colOff>
      <xdr:row>0</xdr:row>
      <xdr:rowOff>60324</xdr:rowOff>
    </xdr:from>
    <xdr:to>
      <xdr:col>5</xdr:col>
      <xdr:colOff>240030</xdr:colOff>
      <xdr:row>0</xdr:row>
      <xdr:rowOff>751840</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xdr:blipFill>
      <xdr:spPr bwMode="auto">
        <a:xfrm>
          <a:off x="4756149" y="60324"/>
          <a:ext cx="3865881" cy="694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704849</xdr:colOff>
      <xdr:row>19</xdr:row>
      <xdr:rowOff>180975</xdr:rowOff>
    </xdr:from>
    <xdr:to>
      <xdr:col>8</xdr:col>
      <xdr:colOff>396875</xdr:colOff>
      <xdr:row>24</xdr:row>
      <xdr:rowOff>114300</xdr:rowOff>
    </xdr:to>
    <xdr:pic>
      <xdr:nvPicPr>
        <xdr:cNvPr id="2" name="Imag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tretch/>
      </xdr:blipFill>
      <xdr:spPr bwMode="auto">
        <a:xfrm>
          <a:off x="4143375" y="4810125"/>
          <a:ext cx="4572000" cy="8858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6</xdr:col>
          <xdr:colOff>361950</xdr:colOff>
          <xdr:row>17</xdr:row>
          <xdr:rowOff>19050</xdr:rowOff>
        </xdr:from>
        <xdr:to>
          <xdr:col>6</xdr:col>
          <xdr:colOff>790575</xdr:colOff>
          <xdr:row>18</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zoomScaleNormal="100" workbookViewId="0">
      <selection activeCell="K27" sqref="K27"/>
    </sheetView>
  </sheetViews>
  <sheetFormatPr baseColWidth="10" defaultColWidth="11.42578125" defaultRowHeight="15" customHeight="1" x14ac:dyDescent="0.25"/>
  <cols>
    <col min="1" max="1" width="23" style="1" customWidth="1"/>
    <col min="2" max="2" width="21.85546875" style="1" customWidth="1"/>
    <col min="3" max="3" width="17.5703125" style="1" customWidth="1"/>
    <col min="4" max="4" width="14.5703125" style="1" customWidth="1"/>
    <col min="5" max="5" width="10.42578125" style="1" customWidth="1"/>
    <col min="6" max="6" width="10.5703125" style="1" customWidth="1"/>
    <col min="7" max="7" width="22.42578125" style="1" customWidth="1"/>
    <col min="8" max="8" width="7.28515625" style="1" customWidth="1"/>
    <col min="9" max="9" width="9.5703125" style="1" customWidth="1"/>
    <col min="10" max="12" width="11.42578125" style="1"/>
    <col min="13" max="13" width="20.85546875" style="1" customWidth="1"/>
    <col min="14" max="16384" width="11.42578125" style="1"/>
  </cols>
  <sheetData>
    <row r="1" spans="1:10" ht="34.5" customHeight="1" x14ac:dyDescent="0.25">
      <c r="A1" s="48" t="s">
        <v>0</v>
      </c>
      <c r="B1" s="140"/>
      <c r="C1" s="140"/>
    </row>
    <row r="2" spans="1:10" ht="27" customHeight="1" x14ac:dyDescent="0.25">
      <c r="A2" s="48" t="s">
        <v>1</v>
      </c>
      <c r="B2" s="110"/>
      <c r="C2" s="111"/>
    </row>
    <row r="4" spans="1:10" x14ac:dyDescent="0.25">
      <c r="A4" s="67" t="s">
        <v>2</v>
      </c>
      <c r="B4"/>
      <c r="C4" s="68"/>
      <c r="D4"/>
      <c r="E4"/>
      <c r="F4"/>
      <c r="G4"/>
      <c r="H4"/>
      <c r="I4"/>
      <c r="J4"/>
    </row>
    <row r="5" spans="1:10" x14ac:dyDescent="0.25">
      <c r="A5" s="67"/>
      <c r="B5"/>
      <c r="C5" s="68"/>
      <c r="D5"/>
      <c r="E5"/>
      <c r="F5"/>
      <c r="G5"/>
      <c r="H5"/>
      <c r="I5"/>
      <c r="J5"/>
    </row>
    <row r="6" spans="1:10" x14ac:dyDescent="0.25">
      <c r="A6" s="69" t="s">
        <v>3</v>
      </c>
      <c r="B6"/>
      <c r="C6" s="68"/>
      <c r="D6"/>
      <c r="E6"/>
      <c r="F6"/>
      <c r="G6"/>
      <c r="H6"/>
      <c r="I6"/>
      <c r="J6"/>
    </row>
    <row r="7" spans="1:10" x14ac:dyDescent="0.25">
      <c r="A7" s="70" t="s">
        <v>4</v>
      </c>
      <c r="B7"/>
      <c r="C7" s="68"/>
      <c r="D7"/>
      <c r="E7"/>
      <c r="F7"/>
      <c r="G7"/>
      <c r="H7"/>
      <c r="I7"/>
      <c r="J7"/>
    </row>
    <row r="8" spans="1:10" x14ac:dyDescent="0.25">
      <c r="A8" s="70" t="s">
        <v>5</v>
      </c>
      <c r="B8"/>
      <c r="C8" s="69"/>
      <c r="D8" s="70"/>
      <c r="E8" s="70"/>
      <c r="F8" s="70"/>
      <c r="G8" s="70"/>
      <c r="H8"/>
      <c r="I8"/>
      <c r="J8"/>
    </row>
    <row r="9" spans="1:10" x14ac:dyDescent="0.25">
      <c r="A9" s="70" t="s">
        <v>6</v>
      </c>
      <c r="B9"/>
      <c r="C9" s="69"/>
      <c r="D9" s="70"/>
      <c r="E9" s="70"/>
      <c r="F9" s="70"/>
      <c r="G9" s="70"/>
      <c r="H9"/>
      <c r="I9"/>
      <c r="J9"/>
    </row>
    <row r="10" spans="1:10" x14ac:dyDescent="0.25">
      <c r="A10"/>
      <c r="B10" s="68"/>
      <c r="C10" s="68"/>
      <c r="D10"/>
      <c r="E10"/>
      <c r="F10"/>
      <c r="G10"/>
      <c r="H10"/>
      <c r="I10"/>
      <c r="J10"/>
    </row>
    <row r="11" spans="1:10" s="4" customFormat="1" ht="29.1" customHeight="1" x14ac:dyDescent="0.25">
      <c r="A11" s="133" t="s">
        <v>7</v>
      </c>
      <c r="B11" s="135" t="s">
        <v>8</v>
      </c>
      <c r="C11" s="71" t="s">
        <v>9</v>
      </c>
      <c r="D11" s="137" t="s">
        <v>10</v>
      </c>
      <c r="E11" s="139" t="s">
        <v>11</v>
      </c>
      <c r="F11" s="133" t="s">
        <v>12</v>
      </c>
      <c r="G11" s="133" t="s">
        <v>13</v>
      </c>
      <c r="H11" s="135" t="s">
        <v>14</v>
      </c>
      <c r="I11" s="137"/>
      <c r="J11" s="72"/>
    </row>
    <row r="12" spans="1:10" s="4" customFormat="1" ht="14.45" customHeight="1" x14ac:dyDescent="0.25">
      <c r="A12" s="134"/>
      <c r="B12" s="136"/>
      <c r="C12" s="73" t="s">
        <v>15</v>
      </c>
      <c r="D12" s="138"/>
      <c r="E12" s="134"/>
      <c r="F12" s="134"/>
      <c r="G12" s="134"/>
      <c r="H12" s="136" t="s">
        <v>16</v>
      </c>
      <c r="I12" s="138"/>
      <c r="J12" s="72"/>
    </row>
    <row r="13" spans="1:10" ht="15" customHeight="1" x14ac:dyDescent="0.25">
      <c r="A13" s="227" t="s">
        <v>17</v>
      </c>
      <c r="B13" s="227" t="s">
        <v>18</v>
      </c>
      <c r="C13" s="228" t="s">
        <v>19</v>
      </c>
      <c r="D13" s="227">
        <v>24</v>
      </c>
      <c r="E13" s="227" t="s">
        <v>20</v>
      </c>
      <c r="F13" s="227"/>
      <c r="G13" s="227" t="s">
        <v>21</v>
      </c>
      <c r="H13" s="227" t="s">
        <v>22</v>
      </c>
      <c r="I13" s="227">
        <v>151</v>
      </c>
      <c r="J13" s="229" t="s">
        <v>23</v>
      </c>
    </row>
    <row r="14" spans="1:10" ht="15" customHeight="1" x14ac:dyDescent="0.25">
      <c r="A14" s="227" t="s">
        <v>24</v>
      </c>
      <c r="B14" s="227" t="s">
        <v>25</v>
      </c>
      <c r="C14" s="228" t="s">
        <v>19</v>
      </c>
      <c r="D14" s="227">
        <v>24</v>
      </c>
      <c r="E14" s="227"/>
      <c r="F14" s="227"/>
      <c r="G14" s="227" t="s">
        <v>21</v>
      </c>
      <c r="H14" s="227" t="s">
        <v>22</v>
      </c>
      <c r="I14" s="227">
        <v>152</v>
      </c>
      <c r="J14" s="230"/>
    </row>
    <row r="15" spans="1:10" x14ac:dyDescent="0.25">
      <c r="A15" s="227" t="s">
        <v>26</v>
      </c>
      <c r="B15" s="227" t="s">
        <v>27</v>
      </c>
      <c r="C15" s="228" t="s">
        <v>19</v>
      </c>
      <c r="D15" s="227">
        <v>14</v>
      </c>
      <c r="E15" s="227"/>
      <c r="F15" s="227"/>
      <c r="G15" s="227" t="s">
        <v>21</v>
      </c>
      <c r="H15" s="227" t="s">
        <v>22</v>
      </c>
      <c r="I15" s="227">
        <v>151</v>
      </c>
      <c r="J15" s="230"/>
    </row>
    <row r="16" spans="1:10" x14ac:dyDescent="0.25">
      <c r="A16" s="227" t="s">
        <v>28</v>
      </c>
      <c r="B16" s="227" t="s">
        <v>29</v>
      </c>
      <c r="C16" s="228" t="s">
        <v>19</v>
      </c>
      <c r="D16" s="227"/>
      <c r="E16" s="227"/>
      <c r="F16" s="227"/>
      <c r="G16" s="227"/>
      <c r="H16" s="227"/>
      <c r="I16" s="227"/>
      <c r="J16" s="230"/>
    </row>
    <row r="17" spans="1:12" x14ac:dyDescent="0.25">
      <c r="A17" s="227" t="s">
        <v>30</v>
      </c>
      <c r="B17" s="227" t="s">
        <v>31</v>
      </c>
      <c r="C17" s="228" t="s">
        <v>19</v>
      </c>
      <c r="D17" s="227"/>
      <c r="E17" s="227"/>
      <c r="F17" s="227"/>
      <c r="G17" s="227"/>
      <c r="H17" s="227"/>
      <c r="I17" s="227"/>
      <c r="J17" s="230"/>
    </row>
    <row r="18" spans="1:12" x14ac:dyDescent="0.25">
      <c r="A18" s="227" t="s">
        <v>32</v>
      </c>
      <c r="B18" s="227" t="s">
        <v>33</v>
      </c>
      <c r="C18" s="228" t="s">
        <v>19</v>
      </c>
      <c r="D18" s="227"/>
      <c r="E18" s="227"/>
      <c r="F18" s="227"/>
      <c r="G18" s="227"/>
      <c r="H18" s="227"/>
      <c r="I18" s="227"/>
      <c r="J18" s="230"/>
    </row>
    <row r="19" spans="1:12" x14ac:dyDescent="0.25">
      <c r="A19" s="227" t="s">
        <v>26</v>
      </c>
      <c r="B19" s="227" t="s">
        <v>34</v>
      </c>
      <c r="C19" s="228" t="s">
        <v>19</v>
      </c>
      <c r="D19" s="231"/>
      <c r="E19" s="231"/>
      <c r="F19" s="231"/>
      <c r="G19" s="231"/>
      <c r="H19" s="231"/>
      <c r="I19" s="231"/>
      <c r="J19" s="232"/>
    </row>
    <row r="20" spans="1:12" hidden="1" x14ac:dyDescent="0.25">
      <c r="A20" s="5"/>
      <c r="B20" s="114"/>
      <c r="C20" s="6"/>
      <c r="D20" s="7"/>
      <c r="E20" s="7"/>
      <c r="F20" s="7"/>
      <c r="G20" s="7"/>
      <c r="H20" s="7"/>
      <c r="I20" s="7"/>
    </row>
    <row r="21" spans="1:12" x14ac:dyDescent="0.25">
      <c r="A21" s="5"/>
      <c r="B21" s="114"/>
      <c r="C21" s="6"/>
      <c r="D21" s="7"/>
      <c r="E21" s="7"/>
      <c r="F21" s="7"/>
      <c r="G21" s="7"/>
      <c r="H21" s="7"/>
      <c r="I21" s="7"/>
    </row>
    <row r="22" spans="1:12" x14ac:dyDescent="0.25">
      <c r="A22" s="5"/>
      <c r="B22" s="5"/>
      <c r="C22" s="6"/>
      <c r="D22" s="7"/>
      <c r="E22" s="7"/>
      <c r="F22" s="7"/>
      <c r="G22" s="7"/>
      <c r="H22" s="7"/>
      <c r="I22" s="7"/>
    </row>
    <row r="23" spans="1:12" x14ac:dyDescent="0.25">
      <c r="A23" s="5"/>
      <c r="B23" s="5"/>
      <c r="C23" s="6"/>
      <c r="D23" s="7"/>
      <c r="E23" s="7"/>
      <c r="F23" s="7"/>
      <c r="G23" s="7"/>
      <c r="H23" s="7"/>
      <c r="I23" s="7"/>
      <c r="K23" s="4"/>
    </row>
    <row r="24" spans="1:12" x14ac:dyDescent="0.25">
      <c r="A24" s="5"/>
      <c r="B24" s="5"/>
      <c r="C24" s="6"/>
      <c r="D24" s="7"/>
      <c r="E24" s="7"/>
      <c r="F24" s="7"/>
      <c r="G24" s="7"/>
      <c r="H24" s="7"/>
      <c r="I24" s="7"/>
      <c r="K24" s="4"/>
    </row>
    <row r="25" spans="1:12" x14ac:dyDescent="0.25">
      <c r="A25" s="5"/>
      <c r="B25" s="5"/>
      <c r="C25" s="6"/>
      <c r="D25" s="7"/>
      <c r="E25" s="7"/>
      <c r="F25" s="7"/>
      <c r="G25" s="7"/>
      <c r="H25" s="7"/>
      <c r="I25" s="7"/>
    </row>
    <row r="26" spans="1:12" x14ac:dyDescent="0.25">
      <c r="A26" s="5"/>
      <c r="B26" s="5"/>
      <c r="C26" s="6"/>
      <c r="D26" s="7"/>
      <c r="E26" s="7"/>
      <c r="F26" s="7"/>
      <c r="G26" s="7"/>
      <c r="H26" s="7"/>
      <c r="I26" s="7"/>
    </row>
    <row r="27" spans="1:12" x14ac:dyDescent="0.25">
      <c r="A27" s="5"/>
      <c r="B27" s="5"/>
      <c r="C27" s="6"/>
      <c r="D27" s="7"/>
      <c r="E27" s="7"/>
      <c r="F27" s="7"/>
      <c r="G27" s="7"/>
      <c r="H27" s="7"/>
      <c r="I27" s="7"/>
    </row>
    <row r="28" spans="1:12" x14ac:dyDescent="0.25">
      <c r="A28" s="5"/>
      <c r="B28" s="5"/>
      <c r="C28" s="6"/>
      <c r="D28" s="7"/>
      <c r="E28" s="7"/>
      <c r="F28" s="7"/>
      <c r="G28" s="7"/>
      <c r="H28" s="7"/>
      <c r="I28" s="7"/>
    </row>
    <row r="29" spans="1:12" x14ac:dyDescent="0.25">
      <c r="A29" s="5"/>
      <c r="B29" s="5"/>
      <c r="C29" s="6"/>
      <c r="D29" s="7"/>
      <c r="E29" s="7"/>
      <c r="F29" s="7"/>
      <c r="G29" s="7"/>
      <c r="H29" s="7"/>
      <c r="I29" s="7"/>
    </row>
    <row r="30" spans="1:12" x14ac:dyDescent="0.25">
      <c r="A30" s="5"/>
      <c r="B30" s="5"/>
      <c r="C30" s="6"/>
      <c r="D30" s="7"/>
      <c r="E30" s="7"/>
      <c r="F30" s="7"/>
      <c r="G30" s="7"/>
      <c r="H30" s="7"/>
      <c r="I30" s="7"/>
    </row>
    <row r="31" spans="1:12" hidden="1" x14ac:dyDescent="0.25">
      <c r="A31" s="7"/>
      <c r="B31" s="7"/>
      <c r="C31" s="6"/>
      <c r="D31" s="7"/>
      <c r="E31" s="7"/>
      <c r="F31" s="7"/>
      <c r="G31" s="7"/>
      <c r="H31" s="7"/>
      <c r="I31" s="7"/>
    </row>
    <row r="32" spans="1:12" x14ac:dyDescent="0.25">
      <c r="L32" s="8"/>
    </row>
    <row r="33" spans="12:12" x14ac:dyDescent="0.25">
      <c r="L33" s="8"/>
    </row>
    <row r="34" spans="12:12" x14ac:dyDescent="0.25">
      <c r="L34" s="8"/>
    </row>
    <row r="35" spans="12:12" x14ac:dyDescent="0.25">
      <c r="L35" s="8"/>
    </row>
    <row r="36" spans="12:12" x14ac:dyDescent="0.25">
      <c r="L36" s="8"/>
    </row>
    <row r="37" spans="12:12" x14ac:dyDescent="0.25">
      <c r="L37" s="8"/>
    </row>
    <row r="38" spans="12:12" x14ac:dyDescent="0.25">
      <c r="L38" s="8"/>
    </row>
    <row r="39" spans="12:12" x14ac:dyDescent="0.25">
      <c r="L39" s="8"/>
    </row>
    <row r="40" spans="12:12" x14ac:dyDescent="0.25">
      <c r="L40" s="8"/>
    </row>
    <row r="41" spans="12:12" x14ac:dyDescent="0.25">
      <c r="L41" s="8"/>
    </row>
    <row r="42" spans="12:12" x14ac:dyDescent="0.25">
      <c r="L42" s="8"/>
    </row>
    <row r="43" spans="12:12" x14ac:dyDescent="0.25">
      <c r="L43" s="8"/>
    </row>
    <row r="44" spans="12:12" x14ac:dyDescent="0.25">
      <c r="L44" s="8"/>
    </row>
    <row r="45" spans="12:12" x14ac:dyDescent="0.25">
      <c r="L45" s="8"/>
    </row>
    <row r="46" spans="12:12" x14ac:dyDescent="0.25">
      <c r="L46" s="8"/>
    </row>
    <row r="47" spans="12:12" x14ac:dyDescent="0.25">
      <c r="L47" s="8"/>
    </row>
    <row r="48" spans="12:12" x14ac:dyDescent="0.25">
      <c r="L48" s="8"/>
    </row>
    <row r="49" spans="12:12" x14ac:dyDescent="0.25">
      <c r="L49" s="8"/>
    </row>
    <row r="50" spans="12:12" x14ac:dyDescent="0.25">
      <c r="L50" s="8"/>
    </row>
  </sheetData>
  <sheetProtection sheet="1" formatCells="0" formatColumns="0" formatRows="0" insertRows="0" deleteRows="0"/>
  <mergeCells count="10">
    <mergeCell ref="B1:C1"/>
    <mergeCell ref="G11:G12"/>
    <mergeCell ref="H11:I11"/>
    <mergeCell ref="H12:I12"/>
    <mergeCell ref="J13:J19"/>
    <mergeCell ref="A11:A12"/>
    <mergeCell ref="B11:B12"/>
    <mergeCell ref="D11:D12"/>
    <mergeCell ref="E11:E12"/>
    <mergeCell ref="F11:F12"/>
  </mergeCells>
  <dataValidations count="3">
    <dataValidation type="list" allowBlank="1" showInputMessage="1" showErrorMessage="1" sqref="A31">
      <formula1>$K$15:$K$19</formula1>
    </dataValidation>
    <dataValidation type="list" allowBlank="1" showInputMessage="1" showErrorMessage="1" sqref="A13:A30">
      <formula1>"Nouvelle haie,regarnissage haie,agroforesterie,bosquet,RNA, mares"</formula1>
    </dataValidation>
    <dataValidation type="list" allowBlank="1" showInputMessage="1" showErrorMessage="1" sqref="C13:C31">
      <formula1>"Oui,Non"</formula1>
    </dataValidation>
  </dataValidations>
  <pageMargins left="0.25" right="0.25" top="0.75" bottom="0.75" header="0.3" footer="0.3"/>
  <pageSetup paperSize="9" fitToHeight="0" orientation="landscape" r:id="rId1"/>
  <headerFooter>
    <oddHeader>&amp;L&amp;"-,Gras"&amp;F      &amp;"-,Normal"&amp;A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Q125"/>
  <sheetViews>
    <sheetView showZeros="0" tabSelected="1" zoomScaleNormal="100" workbookViewId="0">
      <selection activeCell="A23" sqref="A23"/>
    </sheetView>
  </sheetViews>
  <sheetFormatPr baseColWidth="10" defaultColWidth="11.42578125" defaultRowHeight="15" customHeight="1" x14ac:dyDescent="0.25"/>
  <cols>
    <col min="1" max="1" width="20.140625" style="1" customWidth="1"/>
    <col min="2" max="2" width="19.7109375" style="1" customWidth="1"/>
    <col min="3" max="3" width="21.5703125" style="1" customWidth="1"/>
    <col min="4" max="4" width="14" style="1" customWidth="1"/>
    <col min="5" max="5" width="12" style="1" customWidth="1"/>
    <col min="6" max="6" width="11.140625" style="1" customWidth="1"/>
    <col min="7" max="7" width="13.28515625" style="1" customWidth="1"/>
    <col min="8" max="8" width="9.85546875" style="9" customWidth="1"/>
    <col min="9" max="9" width="15" style="1" customWidth="1"/>
    <col min="10" max="10" width="15.85546875" style="1" customWidth="1"/>
    <col min="11" max="11" width="14.85546875" style="1" customWidth="1"/>
    <col min="12" max="12" width="10.5703125" style="1" customWidth="1"/>
    <col min="13" max="13" width="24.28515625" style="1" customWidth="1"/>
    <col min="14" max="14" width="11.42578125" style="1"/>
    <col min="15" max="15" width="31.5703125" style="1" bestFit="1" customWidth="1"/>
    <col min="16" max="16384" width="11.42578125" style="1"/>
  </cols>
  <sheetData>
    <row r="1" spans="1:10" ht="17.25" customHeight="1" x14ac:dyDescent="0.25">
      <c r="A1" s="105" t="s">
        <v>35</v>
      </c>
      <c r="B1" s="202">
        <f>'1. Localisation projet'!B1</f>
        <v>0</v>
      </c>
      <c r="C1" s="202"/>
    </row>
    <row r="2" spans="1:10" ht="33.75" customHeight="1" x14ac:dyDescent="0.25">
      <c r="A2" s="105" t="s">
        <v>1</v>
      </c>
      <c r="B2" s="105"/>
      <c r="C2" s="105">
        <f>'1. Localisation projet'!C2</f>
        <v>0</v>
      </c>
    </row>
    <row r="3" spans="1:10" ht="10.5" customHeight="1" x14ac:dyDescent="0.25"/>
    <row r="4" spans="1:10" x14ac:dyDescent="0.25">
      <c r="B4" s="10"/>
      <c r="C4" s="10"/>
    </row>
    <row r="5" spans="1:10" x14ac:dyDescent="0.25">
      <c r="A5" s="3"/>
    </row>
    <row r="6" spans="1:10" x14ac:dyDescent="0.25">
      <c r="A6" s="67" t="s">
        <v>36</v>
      </c>
      <c r="B6"/>
      <c r="C6"/>
      <c r="D6"/>
      <c r="E6"/>
      <c r="F6"/>
      <c r="G6"/>
      <c r="H6" s="74"/>
      <c r="I6"/>
      <c r="J6"/>
    </row>
    <row r="7" spans="1:10" x14ac:dyDescent="0.25">
      <c r="A7" s="68"/>
      <c r="B7"/>
      <c r="C7" s="70"/>
      <c r="D7" s="70"/>
      <c r="E7" s="70"/>
      <c r="F7" s="70"/>
      <c r="G7"/>
      <c r="H7" s="74"/>
      <c r="I7"/>
      <c r="J7"/>
    </row>
    <row r="8" spans="1:10" x14ac:dyDescent="0.25">
      <c r="A8" s="69" t="s">
        <v>3</v>
      </c>
      <c r="B8"/>
      <c r="C8" s="70"/>
      <c r="D8" s="70"/>
      <c r="E8" s="70"/>
      <c r="F8" s="70"/>
      <c r="G8" s="157"/>
      <c r="H8" s="158"/>
      <c r="I8" s="159"/>
      <c r="J8"/>
    </row>
    <row r="9" spans="1:10" x14ac:dyDescent="0.25">
      <c r="A9" s="70" t="s">
        <v>37</v>
      </c>
      <c r="B9"/>
      <c r="C9" s="70"/>
      <c r="D9" s="70"/>
      <c r="E9" s="70"/>
      <c r="F9" s="70"/>
      <c r="G9" s="160" t="s">
        <v>38</v>
      </c>
      <c r="H9" s="161"/>
      <c r="I9" s="75" t="s">
        <v>39</v>
      </c>
      <c r="J9"/>
    </row>
    <row r="10" spans="1:10" x14ac:dyDescent="0.25">
      <c r="A10" s="70" t="s">
        <v>40</v>
      </c>
      <c r="B10"/>
      <c r="C10" s="70"/>
      <c r="D10" s="70"/>
      <c r="E10" s="70"/>
      <c r="F10" s="70"/>
      <c r="G10" s="162" t="s">
        <v>41</v>
      </c>
      <c r="H10" s="163"/>
      <c r="I10" s="164">
        <v>13.1</v>
      </c>
      <c r="J10"/>
    </row>
    <row r="11" spans="1:10" x14ac:dyDescent="0.25">
      <c r="A11"/>
      <c r="B11"/>
      <c r="C11"/>
      <c r="D11"/>
      <c r="E11" s="70"/>
      <c r="F11" s="70"/>
      <c r="G11" s="166" t="s">
        <v>42</v>
      </c>
      <c r="H11" s="167"/>
      <c r="I11" s="165"/>
      <c r="J11"/>
    </row>
    <row r="12" spans="1:10" x14ac:dyDescent="0.25">
      <c r="A12" s="68"/>
      <c r="B12" s="70"/>
      <c r="C12" s="70"/>
      <c r="D12" s="70"/>
      <c r="E12" s="70"/>
      <c r="F12" s="70"/>
      <c r="G12" s="166" t="s">
        <v>43</v>
      </c>
      <c r="H12" s="167"/>
      <c r="I12" s="165"/>
      <c r="J12"/>
    </row>
    <row r="13" spans="1:10" x14ac:dyDescent="0.25">
      <c r="A13" s="68"/>
      <c r="B13" s="70"/>
      <c r="C13" s="70"/>
      <c r="D13" s="70"/>
      <c r="E13" s="70"/>
      <c r="F13" s="70"/>
      <c r="G13" s="168" t="s">
        <v>44</v>
      </c>
      <c r="H13" s="169"/>
      <c r="I13" s="76">
        <v>17.8</v>
      </c>
      <c r="J13"/>
    </row>
    <row r="14" spans="1:10" x14ac:dyDescent="0.25">
      <c r="A14" s="68"/>
      <c r="B14"/>
      <c r="C14"/>
      <c r="D14"/>
      <c r="E14"/>
      <c r="F14"/>
      <c r="G14" s="170" t="s">
        <v>45</v>
      </c>
      <c r="H14" s="171"/>
      <c r="I14" s="171"/>
      <c r="J14"/>
    </row>
    <row r="15" spans="1:10" x14ac:dyDescent="0.25">
      <c r="A15"/>
      <c r="B15" s="68"/>
      <c r="C15"/>
      <c r="D15"/>
      <c r="E15"/>
      <c r="F15"/>
      <c r="G15"/>
      <c r="H15" s="74"/>
      <c r="I15"/>
      <c r="J15"/>
    </row>
    <row r="16" spans="1:10" s="4" customFormat="1" ht="65.25" customHeight="1" x14ac:dyDescent="0.25">
      <c r="A16" s="84" t="s">
        <v>46</v>
      </c>
      <c r="B16" s="85" t="s">
        <v>7</v>
      </c>
      <c r="C16" s="84" t="s">
        <v>47</v>
      </c>
      <c r="D16" s="85" t="s">
        <v>48</v>
      </c>
      <c r="E16" s="85" t="s">
        <v>49</v>
      </c>
      <c r="F16" s="85" t="s">
        <v>50</v>
      </c>
      <c r="G16" s="85" t="s">
        <v>51</v>
      </c>
      <c r="H16" s="85" t="s">
        <v>52</v>
      </c>
      <c r="I16" s="86" t="s">
        <v>53</v>
      </c>
      <c r="J16" s="72"/>
    </row>
    <row r="17" spans="1:17" x14ac:dyDescent="0.25">
      <c r="A17" s="227" t="s">
        <v>18</v>
      </c>
      <c r="B17" s="231" t="s">
        <v>41</v>
      </c>
      <c r="C17" s="233">
        <v>1</v>
      </c>
      <c r="D17" s="233">
        <v>200</v>
      </c>
      <c r="E17" s="233">
        <f t="shared" ref="E17:E21" si="0">IFERROR(D17*C17,"")</f>
        <v>200</v>
      </c>
      <c r="F17" s="233">
        <v>210</v>
      </c>
      <c r="G17" s="234">
        <f>IFERROR(IF(B17="Bosquet",F17/D17,F17/E17),"")</f>
        <v>1.05</v>
      </c>
      <c r="H17" s="235">
        <v>13.1</v>
      </c>
      <c r="I17" s="236">
        <f>IFERROR(+F17*H17,"")</f>
        <v>2751</v>
      </c>
      <c r="J17" s="237" t="s">
        <v>23</v>
      </c>
    </row>
    <row r="18" spans="1:17" x14ac:dyDescent="0.25">
      <c r="A18" s="227" t="s">
        <v>25</v>
      </c>
      <c r="B18" s="231" t="s">
        <v>42</v>
      </c>
      <c r="C18" s="233">
        <v>1</v>
      </c>
      <c r="D18" s="233">
        <v>200</v>
      </c>
      <c r="E18" s="233">
        <f t="shared" si="0"/>
        <v>200</v>
      </c>
      <c r="F18" s="233">
        <v>100</v>
      </c>
      <c r="G18" s="234">
        <f t="shared" ref="G18:G33" si="1">IFERROR(IF(B18="Bosquet",F18/D18,F18/E18),"")</f>
        <v>0.5</v>
      </c>
      <c r="H18" s="235">
        <v>13.1</v>
      </c>
      <c r="I18" s="236">
        <f t="shared" ref="I18:I33" si="2">IFERROR(+F18*H18,"")</f>
        <v>1310</v>
      </c>
      <c r="J18" s="237"/>
    </row>
    <row r="19" spans="1:17" x14ac:dyDescent="0.25">
      <c r="A19" s="227" t="s">
        <v>27</v>
      </c>
      <c r="B19" s="231" t="s">
        <v>44</v>
      </c>
      <c r="C19" s="233">
        <v>1</v>
      </c>
      <c r="D19" s="233">
        <v>200</v>
      </c>
      <c r="E19" s="233">
        <f t="shared" si="0"/>
        <v>200</v>
      </c>
      <c r="F19" s="233">
        <v>300</v>
      </c>
      <c r="G19" s="234">
        <f t="shared" si="1"/>
        <v>1.5</v>
      </c>
      <c r="H19" s="235">
        <v>17.8</v>
      </c>
      <c r="I19" s="236">
        <f t="shared" si="2"/>
        <v>5340</v>
      </c>
      <c r="J19" s="237"/>
    </row>
    <row r="20" spans="1:17" x14ac:dyDescent="0.25">
      <c r="A20" s="227" t="s">
        <v>29</v>
      </c>
      <c r="B20" s="231" t="s">
        <v>43</v>
      </c>
      <c r="C20" s="233">
        <v>1</v>
      </c>
      <c r="D20" s="233">
        <v>3</v>
      </c>
      <c r="E20" s="233">
        <f t="shared" si="0"/>
        <v>3</v>
      </c>
      <c r="F20" s="233">
        <v>40</v>
      </c>
      <c r="G20" s="234">
        <f t="shared" si="1"/>
        <v>13.333333333333334</v>
      </c>
      <c r="H20" s="235">
        <v>13.1</v>
      </c>
      <c r="I20" s="236">
        <f t="shared" si="2"/>
        <v>524</v>
      </c>
      <c r="J20" s="237"/>
    </row>
    <row r="21" spans="1:17" x14ac:dyDescent="0.25">
      <c r="A21" s="227" t="s">
        <v>34</v>
      </c>
      <c r="B21" s="231" t="s">
        <v>41</v>
      </c>
      <c r="C21" s="233">
        <v>1</v>
      </c>
      <c r="D21" s="233">
        <v>200</v>
      </c>
      <c r="E21" s="233">
        <f t="shared" si="0"/>
        <v>200</v>
      </c>
      <c r="F21" s="233">
        <v>400</v>
      </c>
      <c r="G21" s="234">
        <f t="shared" si="1"/>
        <v>2</v>
      </c>
      <c r="H21" s="235">
        <v>13.1</v>
      </c>
      <c r="I21" s="236">
        <f t="shared" si="2"/>
        <v>5240</v>
      </c>
      <c r="J21" s="237"/>
    </row>
    <row r="22" spans="1:17" hidden="1" x14ac:dyDescent="0.25">
      <c r="A22" s="5"/>
      <c r="B22" s="7"/>
      <c r="C22" s="11"/>
      <c r="D22" s="11"/>
      <c r="E22" s="11">
        <f t="shared" ref="E22:E33" si="3">IFERROR(D22*C22,"")</f>
        <v>0</v>
      </c>
      <c r="F22" s="11"/>
      <c r="G22" s="123" t="str">
        <f t="shared" si="1"/>
        <v/>
      </c>
      <c r="H22" s="12"/>
      <c r="I22" s="124">
        <f t="shared" si="2"/>
        <v>0</v>
      </c>
    </row>
    <row r="23" spans="1:17" x14ac:dyDescent="0.25">
      <c r="A23" s="5"/>
      <c r="B23" s="7"/>
      <c r="C23" s="11"/>
      <c r="D23" s="11"/>
      <c r="E23" s="11">
        <f t="shared" si="3"/>
        <v>0</v>
      </c>
      <c r="F23" s="11"/>
      <c r="G23" s="123" t="str">
        <f t="shared" si="1"/>
        <v/>
      </c>
      <c r="H23" s="12"/>
      <c r="I23" s="124">
        <f t="shared" si="2"/>
        <v>0</v>
      </c>
    </row>
    <row r="24" spans="1:17" x14ac:dyDescent="0.25">
      <c r="A24" s="5"/>
      <c r="B24" s="7"/>
      <c r="C24" s="11"/>
      <c r="D24" s="11"/>
      <c r="E24" s="11">
        <f t="shared" si="3"/>
        <v>0</v>
      </c>
      <c r="F24" s="11"/>
      <c r="G24" s="123" t="str">
        <f t="shared" si="1"/>
        <v/>
      </c>
      <c r="H24" s="12"/>
      <c r="I24" s="124">
        <f t="shared" si="2"/>
        <v>0</v>
      </c>
    </row>
    <row r="25" spans="1:17" x14ac:dyDescent="0.25">
      <c r="A25" s="5"/>
      <c r="B25" s="7"/>
      <c r="C25" s="11"/>
      <c r="D25" s="11"/>
      <c r="E25" s="11">
        <f t="shared" si="3"/>
        <v>0</v>
      </c>
      <c r="F25" s="11"/>
      <c r="G25" s="123" t="str">
        <f t="shared" si="1"/>
        <v/>
      </c>
      <c r="H25" s="12"/>
      <c r="I25" s="124">
        <f t="shared" si="2"/>
        <v>0</v>
      </c>
    </row>
    <row r="26" spans="1:17" x14ac:dyDescent="0.25">
      <c r="A26" s="5"/>
      <c r="B26" s="7"/>
      <c r="C26" s="11"/>
      <c r="D26" s="11"/>
      <c r="E26" s="11">
        <f t="shared" si="3"/>
        <v>0</v>
      </c>
      <c r="F26" s="11"/>
      <c r="G26" s="123" t="str">
        <f t="shared" si="1"/>
        <v/>
      </c>
      <c r="H26" s="12"/>
      <c r="I26" s="124">
        <f t="shared" si="2"/>
        <v>0</v>
      </c>
    </row>
    <row r="27" spans="1:17" x14ac:dyDescent="0.25">
      <c r="A27" s="5"/>
      <c r="B27" s="7"/>
      <c r="C27" s="11"/>
      <c r="D27" s="11"/>
      <c r="E27" s="11">
        <f t="shared" si="3"/>
        <v>0</v>
      </c>
      <c r="F27" s="11"/>
      <c r="G27" s="123" t="str">
        <f t="shared" si="1"/>
        <v/>
      </c>
      <c r="H27" s="12"/>
      <c r="I27" s="124">
        <f t="shared" si="2"/>
        <v>0</v>
      </c>
    </row>
    <row r="28" spans="1:17" x14ac:dyDescent="0.25">
      <c r="A28" s="5"/>
      <c r="B28" s="7"/>
      <c r="C28" s="11"/>
      <c r="D28" s="11"/>
      <c r="E28" s="11">
        <f t="shared" si="3"/>
        <v>0</v>
      </c>
      <c r="F28" s="11"/>
      <c r="G28" s="123" t="str">
        <f t="shared" si="1"/>
        <v/>
      </c>
      <c r="H28" s="12"/>
      <c r="I28" s="124">
        <f t="shared" si="2"/>
        <v>0</v>
      </c>
    </row>
    <row r="29" spans="1:17" x14ac:dyDescent="0.25">
      <c r="A29" s="5"/>
      <c r="B29" s="7"/>
      <c r="C29" s="11"/>
      <c r="D29" s="11"/>
      <c r="E29" s="11">
        <f t="shared" si="3"/>
        <v>0</v>
      </c>
      <c r="F29" s="11"/>
      <c r="G29" s="123" t="str">
        <f t="shared" si="1"/>
        <v/>
      </c>
      <c r="H29" s="12"/>
      <c r="I29" s="124">
        <f t="shared" si="2"/>
        <v>0</v>
      </c>
    </row>
    <row r="30" spans="1:17" x14ac:dyDescent="0.25">
      <c r="A30" s="5"/>
      <c r="B30" s="7"/>
      <c r="C30" s="11"/>
      <c r="D30" s="11"/>
      <c r="E30" s="11">
        <f t="shared" si="3"/>
        <v>0</v>
      </c>
      <c r="F30" s="11"/>
      <c r="G30" s="123" t="str">
        <f t="shared" si="1"/>
        <v/>
      </c>
      <c r="H30" s="12"/>
      <c r="I30" s="124">
        <f t="shared" si="2"/>
        <v>0</v>
      </c>
      <c r="O30" s="13"/>
      <c r="P30" s="13"/>
      <c r="Q30" s="13"/>
    </row>
    <row r="31" spans="1:17" x14ac:dyDescent="0.25">
      <c r="A31" s="5"/>
      <c r="B31" s="7"/>
      <c r="C31" s="11"/>
      <c r="D31" s="11"/>
      <c r="E31" s="11">
        <f t="shared" si="3"/>
        <v>0</v>
      </c>
      <c r="F31" s="11"/>
      <c r="G31" s="123" t="str">
        <f t="shared" si="1"/>
        <v/>
      </c>
      <c r="H31" s="12"/>
      <c r="I31" s="124">
        <f t="shared" si="2"/>
        <v>0</v>
      </c>
    </row>
    <row r="32" spans="1:17" x14ac:dyDescent="0.25">
      <c r="A32" s="5"/>
      <c r="B32" s="7"/>
      <c r="C32" s="11"/>
      <c r="D32" s="11"/>
      <c r="E32" s="11">
        <f t="shared" si="3"/>
        <v>0</v>
      </c>
      <c r="F32" s="11"/>
      <c r="G32" s="123" t="str">
        <f t="shared" si="1"/>
        <v/>
      </c>
      <c r="H32" s="12"/>
      <c r="I32" s="124">
        <f t="shared" si="2"/>
        <v>0</v>
      </c>
    </row>
    <row r="33" spans="1:11" hidden="1" x14ac:dyDescent="0.25">
      <c r="A33" s="5"/>
      <c r="B33" s="7"/>
      <c r="C33" s="11"/>
      <c r="D33" s="11"/>
      <c r="E33" s="11">
        <f t="shared" si="3"/>
        <v>0</v>
      </c>
      <c r="F33" s="11"/>
      <c r="G33" s="123" t="str">
        <f t="shared" si="1"/>
        <v/>
      </c>
      <c r="H33" s="12"/>
      <c r="I33" s="124">
        <f t="shared" si="2"/>
        <v>0</v>
      </c>
    </row>
    <row r="34" spans="1:11" x14ac:dyDescent="0.25">
      <c r="A34" s="15" t="s">
        <v>54</v>
      </c>
      <c r="B34" s="16" t="s">
        <v>26</v>
      </c>
      <c r="C34" s="17"/>
      <c r="D34" s="17"/>
      <c r="E34" s="77">
        <f>SUMIF(B22:B33,"Nouvelle haie à plat",E22:E33)+SUMIF(B22:B33,"Nouvelle haie sur talus",E22:E33)</f>
        <v>0</v>
      </c>
      <c r="F34" s="77">
        <f>SUMIF(B22:B33,"Nouvelle haie à plat",F22:F33)+SUMIF(B22:B33,"Nouvelle haie sur talus",F22:F33)</f>
        <v>0</v>
      </c>
      <c r="G34" s="18"/>
      <c r="H34" s="19"/>
      <c r="I34" s="81">
        <f>SUMIF(B22:B33,"Nouvelle haie à plat",I22:I33)+SUMIF(B22:B33,"Nouvelle haie sur talus",I22:I33)</f>
        <v>0</v>
      </c>
    </row>
    <row r="35" spans="1:11" x14ac:dyDescent="0.25">
      <c r="A35" s="15" t="s">
        <v>54</v>
      </c>
      <c r="B35" s="16" t="s">
        <v>55</v>
      </c>
      <c r="C35" s="17"/>
      <c r="D35" s="17"/>
      <c r="E35" s="77">
        <f>SUMIF(B22:B33,"Regarnissage haie",E22:E33)</f>
        <v>0</v>
      </c>
      <c r="F35" s="77">
        <f>SUMIF(B22:B33,"Regarnissage haie",F22:F33)</f>
        <v>0</v>
      </c>
      <c r="G35" s="18"/>
      <c r="H35" s="19"/>
      <c r="I35" s="81">
        <f>SUMIF(B22:B33,"Regarnissage haie",I22:I33)</f>
        <v>0</v>
      </c>
    </row>
    <row r="36" spans="1:11" x14ac:dyDescent="0.25">
      <c r="A36" s="20" t="s">
        <v>54</v>
      </c>
      <c r="B36" s="21" t="s">
        <v>43</v>
      </c>
      <c r="C36" s="22"/>
      <c r="D36" s="22"/>
      <c r="E36" s="78"/>
      <c r="F36" s="80">
        <f>SUMIF(B22:B33,"Bosquet",F22:F33)</f>
        <v>0</v>
      </c>
      <c r="G36" s="23"/>
      <c r="H36" s="24"/>
      <c r="I36" s="82">
        <f>SUMIF(B22:B33,"Bosquet",I22:I33)</f>
        <v>0</v>
      </c>
    </row>
    <row r="37" spans="1:11" x14ac:dyDescent="0.25">
      <c r="A37" s="25"/>
      <c r="B37" s="26"/>
      <c r="C37" s="27"/>
      <c r="D37" s="28"/>
      <c r="E37" s="79">
        <f>SUM(E22:E33)</f>
        <v>0</v>
      </c>
      <c r="F37" s="79">
        <f>SUM(F22:F33)</f>
        <v>0</v>
      </c>
      <c r="G37" s="29"/>
      <c r="H37" s="30"/>
      <c r="I37" s="83">
        <f>SUM(I22:I33)</f>
        <v>0</v>
      </c>
    </row>
    <row r="38" spans="1:11" x14ac:dyDescent="0.25">
      <c r="A38" s="31"/>
      <c r="B38" s="31"/>
      <c r="C38" s="31"/>
      <c r="D38" s="31"/>
      <c r="E38" s="9"/>
      <c r="F38" s="32"/>
      <c r="G38" s="32"/>
      <c r="H38" s="32"/>
      <c r="K38" s="32"/>
    </row>
    <row r="40" spans="1:11" ht="15" customHeight="1" x14ac:dyDescent="0.25">
      <c r="A40" s="67" t="s">
        <v>56</v>
      </c>
      <c r="B40"/>
      <c r="C40" s="118"/>
      <c r="D40" s="118"/>
      <c r="E40" s="118"/>
      <c r="F40" s="118"/>
      <c r="G40" s="118"/>
      <c r="H40" s="33"/>
    </row>
    <row r="41" spans="1:11" ht="15" customHeight="1" x14ac:dyDescent="0.25">
      <c r="A41" s="118"/>
      <c r="B41" s="67"/>
      <c r="C41" s="118"/>
      <c r="D41" s="118"/>
      <c r="E41" s="118"/>
      <c r="F41" s="118"/>
      <c r="G41" s="118"/>
      <c r="H41" s="33"/>
    </row>
    <row r="42" spans="1:11" ht="15" customHeight="1" x14ac:dyDescent="0.25">
      <c r="A42" s="118"/>
      <c r="B42" s="69" t="s">
        <v>3</v>
      </c>
      <c r="C42" s="118"/>
      <c r="D42" s="118"/>
      <c r="E42" s="118"/>
      <c r="F42" s="118"/>
      <c r="G42" s="118"/>
      <c r="H42" s="33"/>
    </row>
    <row r="43" spans="1:11" ht="15" customHeight="1" x14ac:dyDescent="0.25">
      <c r="A43" s="118"/>
      <c r="B43" s="70"/>
      <c r="C43" s="118"/>
      <c r="D43" s="118"/>
      <c r="E43" s="118"/>
      <c r="F43" s="118"/>
      <c r="G43" s="118"/>
      <c r="H43" s="33"/>
    </row>
    <row r="44" spans="1:11" ht="15" customHeight="1" x14ac:dyDescent="0.25">
      <c r="A44" s="118"/>
      <c r="B44" s="172" t="s">
        <v>324</v>
      </c>
      <c r="C44" s="172"/>
      <c r="D44" s="172"/>
      <c r="E44" s="172"/>
      <c r="F44" s="173"/>
      <c r="G44" s="118"/>
      <c r="H44" s="33"/>
    </row>
    <row r="45" spans="1:11" ht="60.75" customHeight="1" x14ac:dyDescent="0.25">
      <c r="A45" s="118"/>
      <c r="B45" s="172"/>
      <c r="C45" s="172"/>
      <c r="D45" s="172"/>
      <c r="E45" s="172"/>
      <c r="F45" s="173"/>
      <c r="G45" s="118"/>
      <c r="H45" s="33"/>
    </row>
    <row r="46" spans="1:11" ht="15" customHeight="1" x14ac:dyDescent="0.25">
      <c r="A46" s="118"/>
      <c r="B46" s="70"/>
      <c r="C46" s="118"/>
      <c r="D46" s="118"/>
      <c r="E46" s="118"/>
      <c r="F46" s="118"/>
      <c r="G46" s="118"/>
      <c r="H46" s="33"/>
    </row>
    <row r="47" spans="1:11" ht="24.95" customHeight="1" x14ac:dyDescent="0.25">
      <c r="A47" s="178" t="s">
        <v>57</v>
      </c>
      <c r="B47" s="179"/>
      <c r="C47" s="179"/>
      <c r="D47" s="179"/>
      <c r="E47" s="180"/>
      <c r="F47" s="174" t="s">
        <v>58</v>
      </c>
      <c r="G47" s="119" t="s">
        <v>59</v>
      </c>
      <c r="H47" s="33"/>
      <c r="I47" s="9"/>
    </row>
    <row r="48" spans="1:11" ht="24.95" customHeight="1" x14ac:dyDescent="0.25">
      <c r="A48" s="181"/>
      <c r="B48" s="182"/>
      <c r="C48" s="182"/>
      <c r="D48" s="182"/>
      <c r="E48" s="183"/>
      <c r="F48" s="175"/>
      <c r="G48" s="120" t="s">
        <v>60</v>
      </c>
      <c r="H48" s="33"/>
      <c r="I48" s="9"/>
    </row>
    <row r="49" spans="1:9" ht="15" customHeight="1" x14ac:dyDescent="0.25">
      <c r="A49" s="125">
        <v>1</v>
      </c>
      <c r="B49" s="184" t="s">
        <v>61</v>
      </c>
      <c r="C49" s="185"/>
      <c r="D49" s="155" t="s">
        <v>62</v>
      </c>
      <c r="E49" s="156"/>
      <c r="F49" s="126"/>
      <c r="G49" s="41"/>
      <c r="H49" s="33"/>
      <c r="I49" s="9"/>
    </row>
    <row r="50" spans="1:9" ht="15" customHeight="1" x14ac:dyDescent="0.25">
      <c r="A50" s="127">
        <v>2</v>
      </c>
      <c r="B50" s="146" t="s">
        <v>63</v>
      </c>
      <c r="C50" s="147"/>
      <c r="D50" s="176" t="s">
        <v>64</v>
      </c>
      <c r="E50" s="177"/>
      <c r="F50" s="126"/>
      <c r="G50" s="41"/>
      <c r="H50" s="33"/>
      <c r="I50" s="9"/>
    </row>
    <row r="51" spans="1:9" ht="15" customHeight="1" x14ac:dyDescent="0.25">
      <c r="A51" s="125">
        <v>3</v>
      </c>
      <c r="B51" s="141" t="s">
        <v>65</v>
      </c>
      <c r="C51" s="142"/>
      <c r="D51" s="155" t="s">
        <v>66</v>
      </c>
      <c r="E51" s="156"/>
      <c r="F51" s="126"/>
      <c r="G51" s="41"/>
      <c r="H51" s="33"/>
      <c r="I51" s="9"/>
    </row>
    <row r="52" spans="1:9" ht="15" customHeight="1" x14ac:dyDescent="0.25">
      <c r="A52" s="127">
        <v>4</v>
      </c>
      <c r="B52" s="146" t="s">
        <v>67</v>
      </c>
      <c r="C52" s="147"/>
      <c r="D52" s="176" t="s">
        <v>68</v>
      </c>
      <c r="E52" s="177"/>
      <c r="F52" s="126"/>
      <c r="G52" s="41"/>
      <c r="H52" s="33"/>
      <c r="I52" s="9"/>
    </row>
    <row r="53" spans="1:9" ht="15" customHeight="1" x14ac:dyDescent="0.25">
      <c r="A53" s="125">
        <v>5</v>
      </c>
      <c r="B53" s="141" t="s">
        <v>69</v>
      </c>
      <c r="C53" s="142"/>
      <c r="D53" s="155" t="s">
        <v>70</v>
      </c>
      <c r="E53" s="156"/>
      <c r="F53" s="128"/>
      <c r="G53" s="41"/>
      <c r="H53" s="33"/>
      <c r="I53" s="9"/>
    </row>
    <row r="54" spans="1:9" ht="15" customHeight="1" x14ac:dyDescent="0.25">
      <c r="A54" s="127">
        <v>6</v>
      </c>
      <c r="B54" s="146" t="s">
        <v>71</v>
      </c>
      <c r="C54" s="147"/>
      <c r="D54" s="176" t="s">
        <v>72</v>
      </c>
      <c r="E54" s="177"/>
      <c r="F54" s="126"/>
      <c r="G54" s="41"/>
      <c r="H54" s="33"/>
      <c r="I54" s="9"/>
    </row>
    <row r="55" spans="1:9" ht="15" customHeight="1" x14ac:dyDescent="0.25">
      <c r="A55" s="125">
        <v>7</v>
      </c>
      <c r="B55" s="141" t="s">
        <v>73</v>
      </c>
      <c r="C55" s="142"/>
      <c r="D55" s="155" t="s">
        <v>74</v>
      </c>
      <c r="E55" s="156"/>
      <c r="F55" s="126"/>
      <c r="G55" s="41"/>
      <c r="H55" s="33"/>
      <c r="I55" s="9"/>
    </row>
    <row r="56" spans="1:9" ht="15" customHeight="1" x14ac:dyDescent="0.25">
      <c r="A56" s="125">
        <v>8</v>
      </c>
      <c r="B56" s="141" t="s">
        <v>75</v>
      </c>
      <c r="C56" s="142"/>
      <c r="D56" s="155" t="s">
        <v>76</v>
      </c>
      <c r="E56" s="156"/>
      <c r="F56" s="126"/>
      <c r="G56" s="41"/>
      <c r="H56" s="33"/>
      <c r="I56" s="9"/>
    </row>
    <row r="57" spans="1:9" ht="15" customHeight="1" x14ac:dyDescent="0.25">
      <c r="A57" s="125">
        <v>9</v>
      </c>
      <c r="B57" s="141" t="s">
        <v>77</v>
      </c>
      <c r="C57" s="142"/>
      <c r="D57" s="155" t="s">
        <v>78</v>
      </c>
      <c r="E57" s="156"/>
      <c r="F57" s="126"/>
      <c r="G57" s="41"/>
      <c r="H57" s="33"/>
      <c r="I57" s="9"/>
    </row>
    <row r="58" spans="1:9" ht="15" customHeight="1" x14ac:dyDescent="0.25">
      <c r="A58" s="125">
        <v>10</v>
      </c>
      <c r="B58" s="141" t="s">
        <v>326</v>
      </c>
      <c r="C58" s="142"/>
      <c r="D58" s="155" t="s">
        <v>79</v>
      </c>
      <c r="E58" s="156"/>
      <c r="F58" s="126"/>
      <c r="G58" s="41"/>
      <c r="H58" s="33"/>
      <c r="I58" s="9"/>
    </row>
    <row r="59" spans="1:9" ht="24.6" customHeight="1" x14ac:dyDescent="0.25">
      <c r="A59" s="125">
        <v>11</v>
      </c>
      <c r="B59" s="141" t="s">
        <v>80</v>
      </c>
      <c r="C59" s="142"/>
      <c r="D59" s="155" t="s">
        <v>81</v>
      </c>
      <c r="E59" s="156"/>
      <c r="F59" s="126"/>
      <c r="G59" s="41"/>
      <c r="H59" s="33"/>
      <c r="I59" s="9"/>
    </row>
    <row r="60" spans="1:9" ht="28.5" customHeight="1" x14ac:dyDescent="0.25">
      <c r="A60" s="125">
        <v>12</v>
      </c>
      <c r="B60" s="141" t="s">
        <v>327</v>
      </c>
      <c r="C60" s="142"/>
      <c r="D60" s="155" t="s">
        <v>82</v>
      </c>
      <c r="E60" s="156"/>
      <c r="F60" s="126"/>
      <c r="G60" s="41"/>
      <c r="H60" s="33"/>
      <c r="I60" s="9"/>
    </row>
    <row r="61" spans="1:9" ht="30.75" customHeight="1" x14ac:dyDescent="0.25">
      <c r="A61" s="125">
        <v>13</v>
      </c>
      <c r="B61" s="141" t="s">
        <v>83</v>
      </c>
      <c r="C61" s="142"/>
      <c r="D61" s="155" t="s">
        <v>84</v>
      </c>
      <c r="E61" s="156"/>
      <c r="F61" s="126"/>
      <c r="G61" s="41"/>
      <c r="H61" s="33"/>
      <c r="I61" s="9"/>
    </row>
    <row r="62" spans="1:9" ht="15" customHeight="1" x14ac:dyDescent="0.25">
      <c r="A62" s="125">
        <v>14</v>
      </c>
      <c r="B62" s="141" t="s">
        <v>85</v>
      </c>
      <c r="C62" s="142"/>
      <c r="D62" s="155" t="s">
        <v>86</v>
      </c>
      <c r="E62" s="156"/>
      <c r="F62" s="126"/>
      <c r="G62" s="41"/>
      <c r="H62" s="33"/>
      <c r="I62" s="9"/>
    </row>
    <row r="63" spans="1:9" ht="15" customHeight="1" x14ac:dyDescent="0.25">
      <c r="A63" s="125">
        <v>15</v>
      </c>
      <c r="B63" s="141" t="s">
        <v>87</v>
      </c>
      <c r="C63" s="142"/>
      <c r="D63" s="155" t="s">
        <v>88</v>
      </c>
      <c r="E63" s="156"/>
      <c r="F63" s="126"/>
      <c r="G63" s="41"/>
      <c r="H63" s="33"/>
      <c r="I63" s="9"/>
    </row>
    <row r="64" spans="1:9" ht="15" customHeight="1" x14ac:dyDescent="0.25">
      <c r="A64" s="125">
        <v>16</v>
      </c>
      <c r="B64" s="141" t="s">
        <v>89</v>
      </c>
      <c r="C64" s="142"/>
      <c r="D64" s="155" t="s">
        <v>90</v>
      </c>
      <c r="E64" s="156"/>
      <c r="F64" s="126"/>
      <c r="G64" s="41"/>
      <c r="H64" s="33"/>
      <c r="I64" s="9"/>
    </row>
    <row r="65" spans="1:9" ht="15" customHeight="1" x14ac:dyDescent="0.25">
      <c r="A65" s="186">
        <v>17</v>
      </c>
      <c r="B65" s="190" t="s">
        <v>91</v>
      </c>
      <c r="C65" s="191"/>
      <c r="D65" s="188" t="s">
        <v>92</v>
      </c>
      <c r="E65" s="189"/>
      <c r="F65" s="194"/>
      <c r="G65" s="194"/>
      <c r="H65" s="196"/>
      <c r="I65" s="9"/>
    </row>
    <row r="66" spans="1:9" ht="15" customHeight="1" x14ac:dyDescent="0.25">
      <c r="A66" s="187"/>
      <c r="B66" s="192"/>
      <c r="C66" s="193"/>
      <c r="D66" s="197" t="s">
        <v>93</v>
      </c>
      <c r="E66" s="198"/>
      <c r="F66" s="195"/>
      <c r="G66" s="195"/>
      <c r="H66" s="196"/>
      <c r="I66" s="9"/>
    </row>
    <row r="67" spans="1:9" ht="15" customHeight="1" x14ac:dyDescent="0.25">
      <c r="A67" s="125">
        <v>18</v>
      </c>
      <c r="B67" s="141" t="s">
        <v>94</v>
      </c>
      <c r="C67" s="142"/>
      <c r="D67" s="155" t="s">
        <v>95</v>
      </c>
      <c r="E67" s="156"/>
      <c r="F67" s="126"/>
      <c r="G67" s="126"/>
      <c r="H67" s="33"/>
      <c r="I67" s="9"/>
    </row>
    <row r="68" spans="1:9" ht="33.950000000000003" customHeight="1" x14ac:dyDescent="0.25">
      <c r="A68" s="127">
        <v>19</v>
      </c>
      <c r="B68" s="146" t="s">
        <v>96</v>
      </c>
      <c r="C68" s="147"/>
      <c r="D68" s="176" t="s">
        <v>97</v>
      </c>
      <c r="E68" s="177"/>
      <c r="F68" s="126"/>
      <c r="G68" s="126"/>
      <c r="H68" s="33"/>
      <c r="I68" s="9"/>
    </row>
    <row r="69" spans="1:9" ht="15" customHeight="1" x14ac:dyDescent="0.25">
      <c r="A69" s="125">
        <v>20</v>
      </c>
      <c r="B69" s="141" t="s">
        <v>98</v>
      </c>
      <c r="C69" s="142"/>
      <c r="D69" s="155" t="s">
        <v>99</v>
      </c>
      <c r="E69" s="156"/>
      <c r="F69" s="126"/>
      <c r="G69" s="126"/>
      <c r="H69" s="33"/>
      <c r="I69" s="9"/>
    </row>
    <row r="70" spans="1:9" ht="15" customHeight="1" x14ac:dyDescent="0.25">
      <c r="A70" s="125">
        <v>21</v>
      </c>
      <c r="B70" s="141" t="s">
        <v>100</v>
      </c>
      <c r="C70" s="142"/>
      <c r="D70" s="155" t="s">
        <v>101</v>
      </c>
      <c r="E70" s="156"/>
      <c r="F70" s="126"/>
      <c r="G70" s="126"/>
      <c r="H70" s="33"/>
      <c r="I70" s="9"/>
    </row>
    <row r="71" spans="1:9" ht="15" customHeight="1" x14ac:dyDescent="0.25">
      <c r="A71" s="125">
        <v>22</v>
      </c>
      <c r="B71" s="141" t="s">
        <v>102</v>
      </c>
      <c r="C71" s="142"/>
      <c r="D71" s="155" t="s">
        <v>103</v>
      </c>
      <c r="E71" s="156"/>
      <c r="F71" s="126"/>
      <c r="G71" s="126"/>
      <c r="H71" s="33"/>
      <c r="I71" s="9"/>
    </row>
    <row r="72" spans="1:9" ht="15" customHeight="1" x14ac:dyDescent="0.25">
      <c r="A72" s="125">
        <v>23</v>
      </c>
      <c r="B72" s="141" t="s">
        <v>104</v>
      </c>
      <c r="C72" s="142"/>
      <c r="D72" s="155" t="s">
        <v>105</v>
      </c>
      <c r="E72" s="156"/>
      <c r="F72" s="126"/>
      <c r="G72" s="126"/>
      <c r="H72" s="33"/>
      <c r="I72" s="9"/>
    </row>
    <row r="73" spans="1:9" ht="15" customHeight="1" x14ac:dyDescent="0.25">
      <c r="A73" s="125">
        <v>24</v>
      </c>
      <c r="B73" s="141" t="s">
        <v>106</v>
      </c>
      <c r="C73" s="142"/>
      <c r="D73" s="155" t="s">
        <v>107</v>
      </c>
      <c r="E73" s="156"/>
      <c r="F73" s="126"/>
      <c r="G73" s="126"/>
      <c r="H73" s="33"/>
      <c r="I73" s="9"/>
    </row>
    <row r="74" spans="1:9" ht="15" customHeight="1" x14ac:dyDescent="0.25">
      <c r="A74" s="125">
        <v>25</v>
      </c>
      <c r="B74" s="141" t="s">
        <v>108</v>
      </c>
      <c r="C74" s="142"/>
      <c r="D74" s="155" t="s">
        <v>109</v>
      </c>
      <c r="E74" s="156"/>
      <c r="F74" s="126"/>
      <c r="G74" s="126"/>
      <c r="H74" s="33"/>
      <c r="I74" s="9"/>
    </row>
    <row r="75" spans="1:9" ht="15" customHeight="1" x14ac:dyDescent="0.25">
      <c r="A75" s="127">
        <v>26</v>
      </c>
      <c r="B75" s="146" t="s">
        <v>110</v>
      </c>
      <c r="C75" s="147"/>
      <c r="D75" s="176" t="s">
        <v>111</v>
      </c>
      <c r="E75" s="177"/>
      <c r="F75" s="126"/>
      <c r="G75" s="126"/>
      <c r="H75" s="33"/>
      <c r="I75" s="9"/>
    </row>
    <row r="76" spans="1:9" ht="15" customHeight="1" x14ac:dyDescent="0.25">
      <c r="A76" s="127">
        <v>27</v>
      </c>
      <c r="B76" s="146" t="s">
        <v>112</v>
      </c>
      <c r="C76" s="147"/>
      <c r="D76" s="176" t="s">
        <v>113</v>
      </c>
      <c r="E76" s="177"/>
      <c r="F76" s="126"/>
      <c r="G76" s="126"/>
      <c r="H76" s="33"/>
      <c r="I76" s="9"/>
    </row>
    <row r="77" spans="1:9" ht="15" customHeight="1" x14ac:dyDescent="0.25">
      <c r="A77" s="127">
        <v>28</v>
      </c>
      <c r="B77" s="146" t="s">
        <v>114</v>
      </c>
      <c r="C77" s="147"/>
      <c r="D77" s="176" t="s">
        <v>115</v>
      </c>
      <c r="E77" s="177"/>
      <c r="F77" s="126"/>
      <c r="G77" s="126"/>
      <c r="H77" s="33"/>
      <c r="I77" s="9"/>
    </row>
    <row r="78" spans="1:9" ht="15" customHeight="1" x14ac:dyDescent="0.25">
      <c r="A78" s="127">
        <v>29</v>
      </c>
      <c r="B78" s="146" t="s">
        <v>116</v>
      </c>
      <c r="C78" s="147"/>
      <c r="D78" s="176" t="s">
        <v>117</v>
      </c>
      <c r="E78" s="177"/>
      <c r="F78" s="126"/>
      <c r="G78" s="126"/>
      <c r="H78" s="33"/>
      <c r="I78" s="9"/>
    </row>
    <row r="79" spans="1:9" ht="15" customHeight="1" x14ac:dyDescent="0.25">
      <c r="A79" s="127">
        <v>30</v>
      </c>
      <c r="B79" s="146" t="s">
        <v>118</v>
      </c>
      <c r="C79" s="147"/>
      <c r="D79" s="176" t="s">
        <v>119</v>
      </c>
      <c r="E79" s="177"/>
      <c r="F79" s="126"/>
      <c r="G79" s="126"/>
      <c r="H79" s="33"/>
      <c r="I79" s="9"/>
    </row>
    <row r="80" spans="1:9" ht="15" customHeight="1" x14ac:dyDescent="0.25">
      <c r="A80" s="125">
        <v>31</v>
      </c>
      <c r="B80" s="141" t="s">
        <v>120</v>
      </c>
      <c r="C80" s="142"/>
      <c r="D80" s="155" t="s">
        <v>121</v>
      </c>
      <c r="E80" s="156"/>
      <c r="F80" s="126"/>
      <c r="G80" s="126"/>
      <c r="H80" s="33"/>
      <c r="I80" s="9"/>
    </row>
    <row r="81" spans="1:9" ht="15" customHeight="1" x14ac:dyDescent="0.25">
      <c r="A81" s="125">
        <v>32</v>
      </c>
      <c r="B81" s="141" t="s">
        <v>122</v>
      </c>
      <c r="C81" s="142"/>
      <c r="D81" s="155" t="s">
        <v>123</v>
      </c>
      <c r="E81" s="156"/>
      <c r="F81" s="126"/>
      <c r="G81" s="126"/>
      <c r="H81" s="33"/>
      <c r="I81" s="9"/>
    </row>
    <row r="82" spans="1:9" ht="15" customHeight="1" x14ac:dyDescent="0.25">
      <c r="A82" s="127">
        <v>33</v>
      </c>
      <c r="B82" s="146" t="s">
        <v>124</v>
      </c>
      <c r="C82" s="147"/>
      <c r="D82" s="176" t="s">
        <v>125</v>
      </c>
      <c r="E82" s="177"/>
      <c r="F82" s="126"/>
      <c r="G82" s="126"/>
      <c r="H82" s="33"/>
      <c r="I82" s="9"/>
    </row>
    <row r="83" spans="1:9" ht="15" customHeight="1" x14ac:dyDescent="0.25">
      <c r="A83" s="125">
        <v>34</v>
      </c>
      <c r="B83" s="141" t="s">
        <v>126</v>
      </c>
      <c r="C83" s="142"/>
      <c r="D83" s="155" t="s">
        <v>127</v>
      </c>
      <c r="E83" s="156"/>
      <c r="F83" s="126"/>
      <c r="G83" s="126"/>
      <c r="H83" s="33"/>
      <c r="I83" s="9"/>
    </row>
    <row r="84" spans="1:9" ht="22.5" customHeight="1" x14ac:dyDescent="0.25">
      <c r="A84" s="125">
        <v>35</v>
      </c>
      <c r="B84" s="141" t="s">
        <v>128</v>
      </c>
      <c r="C84" s="142"/>
      <c r="D84" s="155" t="s">
        <v>129</v>
      </c>
      <c r="E84" s="156"/>
      <c r="F84" s="126"/>
      <c r="G84" s="126"/>
      <c r="H84" s="33"/>
      <c r="I84" s="9"/>
    </row>
    <row r="85" spans="1:9" ht="15" customHeight="1" x14ac:dyDescent="0.25">
      <c r="A85" s="127">
        <v>36</v>
      </c>
      <c r="B85" s="146" t="s">
        <v>130</v>
      </c>
      <c r="C85" s="147"/>
      <c r="D85" s="176" t="s">
        <v>131</v>
      </c>
      <c r="E85" s="177"/>
      <c r="F85" s="126"/>
      <c r="G85" s="126"/>
      <c r="H85" s="33"/>
      <c r="I85" s="9"/>
    </row>
    <row r="86" spans="1:9" ht="15" customHeight="1" x14ac:dyDescent="0.25">
      <c r="A86" s="125">
        <v>37</v>
      </c>
      <c r="B86" s="141" t="s">
        <v>132</v>
      </c>
      <c r="C86" s="142"/>
      <c r="D86" s="155" t="s">
        <v>133</v>
      </c>
      <c r="E86" s="156"/>
      <c r="F86" s="126"/>
      <c r="G86" s="126"/>
      <c r="H86" s="33"/>
      <c r="I86" s="9"/>
    </row>
    <row r="87" spans="1:9" ht="15" customHeight="1" x14ac:dyDescent="0.25">
      <c r="A87" s="125">
        <v>38</v>
      </c>
      <c r="B87" s="141" t="s">
        <v>134</v>
      </c>
      <c r="C87" s="142"/>
      <c r="D87" s="155" t="s">
        <v>135</v>
      </c>
      <c r="E87" s="156"/>
      <c r="F87" s="126"/>
      <c r="G87" s="126"/>
      <c r="H87" s="33"/>
      <c r="I87" s="9"/>
    </row>
    <row r="88" spans="1:9" ht="15" customHeight="1" x14ac:dyDescent="0.25">
      <c r="A88" s="125">
        <v>39</v>
      </c>
      <c r="B88" s="141" t="s">
        <v>136</v>
      </c>
      <c r="C88" s="142"/>
      <c r="D88" s="155" t="s">
        <v>137</v>
      </c>
      <c r="E88" s="156"/>
      <c r="F88" s="126"/>
      <c r="G88" s="126"/>
      <c r="H88" s="33"/>
      <c r="I88" s="9"/>
    </row>
    <row r="89" spans="1:9" ht="15" customHeight="1" x14ac:dyDescent="0.25">
      <c r="A89" s="125">
        <v>40</v>
      </c>
      <c r="B89" s="141" t="s">
        <v>138</v>
      </c>
      <c r="C89" s="142"/>
      <c r="D89" s="155" t="s">
        <v>139</v>
      </c>
      <c r="E89" s="156"/>
      <c r="F89" s="126"/>
      <c r="G89" s="126"/>
      <c r="H89" s="33"/>
      <c r="I89" s="9"/>
    </row>
    <row r="90" spans="1:9" ht="15" customHeight="1" x14ac:dyDescent="0.25">
      <c r="A90" s="125">
        <v>41</v>
      </c>
      <c r="B90" s="141" t="s">
        <v>140</v>
      </c>
      <c r="C90" s="142"/>
      <c r="D90" s="155" t="s">
        <v>141</v>
      </c>
      <c r="E90" s="156"/>
      <c r="F90" s="126"/>
      <c r="G90" s="126"/>
      <c r="H90" s="33"/>
      <c r="I90" s="9"/>
    </row>
    <row r="91" spans="1:9" ht="15" customHeight="1" x14ac:dyDescent="0.25">
      <c r="A91" s="125">
        <v>42</v>
      </c>
      <c r="B91" s="141" t="s">
        <v>142</v>
      </c>
      <c r="C91" s="142"/>
      <c r="D91" s="155" t="s">
        <v>143</v>
      </c>
      <c r="E91" s="156"/>
      <c r="F91" s="126"/>
      <c r="G91" s="126"/>
      <c r="H91" s="33"/>
      <c r="I91" s="9"/>
    </row>
    <row r="92" spans="1:9" ht="15" customHeight="1" x14ac:dyDescent="0.25">
      <c r="A92" s="125">
        <v>43</v>
      </c>
      <c r="B92" s="141" t="s">
        <v>144</v>
      </c>
      <c r="C92" s="142"/>
      <c r="D92" s="155" t="s">
        <v>145</v>
      </c>
      <c r="E92" s="156"/>
      <c r="F92" s="126"/>
      <c r="G92" s="126"/>
      <c r="H92" s="33"/>
      <c r="I92" s="9"/>
    </row>
    <row r="93" spans="1:9" ht="15" customHeight="1" x14ac:dyDescent="0.25">
      <c r="A93" s="125">
        <v>44</v>
      </c>
      <c r="B93" s="141" t="s">
        <v>146</v>
      </c>
      <c r="C93" s="142"/>
      <c r="D93" s="155" t="s">
        <v>147</v>
      </c>
      <c r="E93" s="156"/>
      <c r="F93" s="126"/>
      <c r="G93" s="126"/>
      <c r="H93" s="33"/>
      <c r="I93" s="9"/>
    </row>
    <row r="94" spans="1:9" ht="15" customHeight="1" x14ac:dyDescent="0.25">
      <c r="A94" s="125">
        <v>45</v>
      </c>
      <c r="B94" s="141" t="s">
        <v>148</v>
      </c>
      <c r="C94" s="142"/>
      <c r="D94" s="155" t="s">
        <v>149</v>
      </c>
      <c r="E94" s="156"/>
      <c r="F94" s="126"/>
      <c r="G94" s="126"/>
      <c r="H94" s="33"/>
      <c r="I94" s="9"/>
    </row>
    <row r="95" spans="1:9" ht="15" customHeight="1" x14ac:dyDescent="0.25">
      <c r="A95" s="125">
        <v>46</v>
      </c>
      <c r="B95" s="141" t="s">
        <v>150</v>
      </c>
      <c r="C95" s="142"/>
      <c r="D95" s="155" t="s">
        <v>151</v>
      </c>
      <c r="E95" s="156"/>
      <c r="F95" s="126"/>
      <c r="G95" s="126"/>
      <c r="H95" s="33"/>
      <c r="I95" s="9"/>
    </row>
    <row r="96" spans="1:9" ht="15" customHeight="1" x14ac:dyDescent="0.25">
      <c r="A96" s="125">
        <v>47</v>
      </c>
      <c r="B96" s="141" t="s">
        <v>152</v>
      </c>
      <c r="C96" s="142"/>
      <c r="D96" s="155" t="s">
        <v>153</v>
      </c>
      <c r="E96" s="156"/>
      <c r="F96" s="126"/>
      <c r="G96" s="126"/>
      <c r="H96" s="33"/>
      <c r="I96" s="9"/>
    </row>
    <row r="97" spans="1:9" ht="15" customHeight="1" x14ac:dyDescent="0.25">
      <c r="A97" s="125">
        <v>48</v>
      </c>
      <c r="B97" s="141" t="s">
        <v>154</v>
      </c>
      <c r="C97" s="142"/>
      <c r="D97" s="155" t="s">
        <v>155</v>
      </c>
      <c r="E97" s="156"/>
      <c r="F97" s="126"/>
      <c r="G97" s="126"/>
      <c r="H97" s="33"/>
      <c r="I97" s="9"/>
    </row>
    <row r="98" spans="1:9" ht="15" customHeight="1" x14ac:dyDescent="0.25">
      <c r="A98" s="125">
        <v>49</v>
      </c>
      <c r="B98" s="141" t="s">
        <v>156</v>
      </c>
      <c r="C98" s="142"/>
      <c r="D98" s="155" t="s">
        <v>157</v>
      </c>
      <c r="E98" s="156"/>
      <c r="F98" s="126"/>
      <c r="G98" s="126"/>
      <c r="H98" s="33"/>
      <c r="I98" s="9"/>
    </row>
    <row r="99" spans="1:9" ht="15" customHeight="1" x14ac:dyDescent="0.25">
      <c r="A99" s="125">
        <v>50</v>
      </c>
      <c r="B99" s="141" t="s">
        <v>158</v>
      </c>
      <c r="C99" s="142"/>
      <c r="D99" s="155" t="s">
        <v>159</v>
      </c>
      <c r="E99" s="156"/>
      <c r="F99" s="126"/>
      <c r="G99" s="126"/>
      <c r="H99" s="33"/>
      <c r="I99" s="9"/>
    </row>
    <row r="100" spans="1:9" ht="15" customHeight="1" x14ac:dyDescent="0.25">
      <c r="A100" s="125">
        <v>51</v>
      </c>
      <c r="B100" s="141" t="s">
        <v>160</v>
      </c>
      <c r="C100" s="142"/>
      <c r="D100" s="155" t="s">
        <v>161</v>
      </c>
      <c r="E100" s="156"/>
      <c r="F100" s="126"/>
      <c r="G100" s="126"/>
      <c r="H100" s="33"/>
      <c r="I100" s="9"/>
    </row>
    <row r="101" spans="1:9" ht="15" customHeight="1" x14ac:dyDescent="0.25">
      <c r="A101" s="125">
        <v>52</v>
      </c>
      <c r="B101" s="141" t="s">
        <v>162</v>
      </c>
      <c r="C101" s="142"/>
      <c r="D101" s="155" t="s">
        <v>163</v>
      </c>
      <c r="E101" s="156"/>
      <c r="F101" s="126"/>
      <c r="G101" s="126"/>
      <c r="H101" s="33"/>
      <c r="I101" s="9"/>
    </row>
    <row r="102" spans="1:9" ht="15" customHeight="1" x14ac:dyDescent="0.25">
      <c r="A102" s="125">
        <v>53</v>
      </c>
      <c r="B102" s="141" t="s">
        <v>164</v>
      </c>
      <c r="C102" s="142"/>
      <c r="D102" s="155" t="s">
        <v>165</v>
      </c>
      <c r="E102" s="156"/>
      <c r="F102" s="126"/>
      <c r="G102" s="126"/>
      <c r="H102" s="33"/>
      <c r="I102" s="9"/>
    </row>
    <row r="103" spans="1:9" ht="15" customHeight="1" x14ac:dyDescent="0.25">
      <c r="A103" s="125">
        <v>54</v>
      </c>
      <c r="B103" s="141" t="s">
        <v>166</v>
      </c>
      <c r="C103" s="142"/>
      <c r="D103" s="155" t="s">
        <v>167</v>
      </c>
      <c r="E103" s="156"/>
      <c r="F103" s="128"/>
      <c r="G103" s="128"/>
      <c r="H103" s="33"/>
      <c r="I103" s="9"/>
    </row>
    <row r="104" spans="1:9" ht="15" customHeight="1" x14ac:dyDescent="0.25">
      <c r="A104" s="125">
        <v>55</v>
      </c>
      <c r="B104" s="141" t="s">
        <v>168</v>
      </c>
      <c r="C104" s="142"/>
      <c r="D104" s="155" t="s">
        <v>169</v>
      </c>
      <c r="E104" s="156"/>
      <c r="F104" s="128"/>
      <c r="G104" s="128"/>
      <c r="H104" s="33"/>
      <c r="I104" s="9"/>
    </row>
    <row r="105" spans="1:9" ht="15" customHeight="1" x14ac:dyDescent="0.25">
      <c r="A105" s="125">
        <v>56</v>
      </c>
      <c r="B105" s="141" t="s">
        <v>170</v>
      </c>
      <c r="C105" s="142"/>
      <c r="D105" s="155" t="s">
        <v>171</v>
      </c>
      <c r="E105" s="156"/>
      <c r="F105" s="126"/>
      <c r="G105" s="126"/>
      <c r="H105" s="33"/>
      <c r="I105" s="9"/>
    </row>
    <row r="106" spans="1:9" ht="15" customHeight="1" x14ac:dyDescent="0.25">
      <c r="A106" s="125">
        <v>57</v>
      </c>
      <c r="B106" s="141" t="s">
        <v>172</v>
      </c>
      <c r="C106" s="142"/>
      <c r="D106" s="155" t="s">
        <v>173</v>
      </c>
      <c r="E106" s="156"/>
      <c r="F106" s="126"/>
      <c r="G106" s="126"/>
      <c r="H106" s="33"/>
      <c r="I106" s="9"/>
    </row>
    <row r="107" spans="1:9" ht="15" customHeight="1" x14ac:dyDescent="0.25">
      <c r="A107" s="125">
        <v>58</v>
      </c>
      <c r="B107" s="141" t="s">
        <v>174</v>
      </c>
      <c r="C107" s="142"/>
      <c r="D107" s="155" t="s">
        <v>175</v>
      </c>
      <c r="E107" s="156"/>
      <c r="F107" s="126"/>
      <c r="G107" s="126"/>
      <c r="H107" s="33"/>
      <c r="I107" s="9"/>
    </row>
    <row r="108" spans="1:9" ht="15" customHeight="1" x14ac:dyDescent="0.25">
      <c r="A108" s="125">
        <v>59</v>
      </c>
      <c r="B108" s="141" t="s">
        <v>176</v>
      </c>
      <c r="C108" s="142"/>
      <c r="D108" s="155" t="s">
        <v>177</v>
      </c>
      <c r="E108" s="156"/>
      <c r="F108" s="126"/>
      <c r="G108" s="126"/>
      <c r="H108" s="33"/>
      <c r="I108" s="9"/>
    </row>
    <row r="109" spans="1:9" ht="15" customHeight="1" x14ac:dyDescent="0.25">
      <c r="A109" s="125">
        <v>60</v>
      </c>
      <c r="B109" s="141" t="s">
        <v>178</v>
      </c>
      <c r="C109" s="142"/>
      <c r="D109" s="155" t="s">
        <v>179</v>
      </c>
      <c r="E109" s="156"/>
      <c r="F109" s="126"/>
      <c r="G109" s="126"/>
      <c r="H109" s="33"/>
      <c r="I109" s="9"/>
    </row>
    <row r="110" spans="1:9" ht="15" customHeight="1" x14ac:dyDescent="0.25">
      <c r="A110" s="127">
        <v>61</v>
      </c>
      <c r="B110" s="146" t="s">
        <v>180</v>
      </c>
      <c r="C110" s="147"/>
      <c r="D110" s="176" t="s">
        <v>181</v>
      </c>
      <c r="E110" s="177"/>
      <c r="F110" s="126"/>
      <c r="G110" s="126"/>
      <c r="H110" s="33"/>
      <c r="I110" s="9"/>
    </row>
    <row r="111" spans="1:9" ht="15" customHeight="1" x14ac:dyDescent="0.25">
      <c r="A111" s="125">
        <v>62</v>
      </c>
      <c r="B111" s="141" t="s">
        <v>182</v>
      </c>
      <c r="C111" s="142"/>
      <c r="D111" s="155" t="s">
        <v>183</v>
      </c>
      <c r="E111" s="156"/>
      <c r="F111" s="126"/>
      <c r="G111" s="126"/>
      <c r="H111" s="33"/>
      <c r="I111" s="9"/>
    </row>
    <row r="112" spans="1:9" ht="15" customHeight="1" x14ac:dyDescent="0.25">
      <c r="A112" s="127">
        <v>63</v>
      </c>
      <c r="B112" s="146" t="s">
        <v>184</v>
      </c>
      <c r="C112" s="147"/>
      <c r="D112" s="176" t="s">
        <v>185</v>
      </c>
      <c r="E112" s="177"/>
      <c r="F112" s="126"/>
      <c r="G112" s="126"/>
      <c r="H112" s="33"/>
      <c r="I112" s="9"/>
    </row>
    <row r="113" spans="1:10" ht="15" customHeight="1" x14ac:dyDescent="0.25">
      <c r="A113" s="125">
        <v>64</v>
      </c>
      <c r="B113" s="141" t="s">
        <v>186</v>
      </c>
      <c r="C113" s="142"/>
      <c r="D113" s="155" t="s">
        <v>187</v>
      </c>
      <c r="E113" s="156"/>
      <c r="F113" s="126"/>
      <c r="G113" s="126"/>
      <c r="H113" s="33"/>
      <c r="I113" s="9"/>
    </row>
    <row r="114" spans="1:10" ht="15" customHeight="1" x14ac:dyDescent="0.25">
      <c r="A114" s="125">
        <v>65</v>
      </c>
      <c r="B114" s="141" t="s">
        <v>188</v>
      </c>
      <c r="C114" s="142"/>
      <c r="D114" s="155" t="s">
        <v>189</v>
      </c>
      <c r="E114" s="156"/>
      <c r="F114" s="126"/>
      <c r="G114" s="126"/>
      <c r="H114" s="33"/>
      <c r="I114" s="9"/>
    </row>
    <row r="115" spans="1:10" ht="15" customHeight="1" x14ac:dyDescent="0.25">
      <c r="A115" s="125">
        <v>66</v>
      </c>
      <c r="B115" s="141" t="s">
        <v>190</v>
      </c>
      <c r="C115" s="142"/>
      <c r="D115" s="155" t="s">
        <v>191</v>
      </c>
      <c r="E115" s="156"/>
      <c r="F115" s="126"/>
      <c r="G115" s="126"/>
      <c r="H115" s="33"/>
      <c r="I115" s="9"/>
    </row>
    <row r="116" spans="1:10" ht="21.6" customHeight="1" x14ac:dyDescent="0.25">
      <c r="A116" s="125">
        <v>67</v>
      </c>
      <c r="B116" s="141" t="s">
        <v>192</v>
      </c>
      <c r="C116" s="142"/>
      <c r="D116" s="155" t="s">
        <v>193</v>
      </c>
      <c r="E116" s="156"/>
      <c r="F116" s="126"/>
      <c r="G116" s="126"/>
      <c r="H116" s="33"/>
      <c r="I116" s="9"/>
    </row>
    <row r="117" spans="1:10" ht="15" customHeight="1" x14ac:dyDescent="0.25">
      <c r="A117" s="129"/>
      <c r="B117" s="148"/>
      <c r="C117" s="149"/>
      <c r="D117" s="150"/>
      <c r="E117" s="151"/>
      <c r="F117" s="126"/>
      <c r="G117" s="126"/>
      <c r="H117" s="33"/>
      <c r="I117" s="9"/>
    </row>
    <row r="118" spans="1:10" ht="15" customHeight="1" x14ac:dyDescent="0.25">
      <c r="A118" s="129"/>
      <c r="B118" s="148"/>
      <c r="C118" s="149"/>
      <c r="D118" s="150"/>
      <c r="E118" s="151"/>
      <c r="F118" s="126"/>
      <c r="G118" s="126"/>
      <c r="H118" s="33"/>
      <c r="I118" s="9"/>
    </row>
    <row r="119" spans="1:10" ht="15" customHeight="1" x14ac:dyDescent="0.25">
      <c r="A119" s="129"/>
      <c r="B119" s="148"/>
      <c r="C119" s="149"/>
      <c r="D119" s="150"/>
      <c r="E119" s="151"/>
      <c r="F119" s="126"/>
      <c r="G119" s="126"/>
      <c r="H119" s="33"/>
      <c r="I119" s="9"/>
    </row>
    <row r="120" spans="1:10" ht="15" customHeight="1" x14ac:dyDescent="0.25">
      <c r="A120" s="152" t="s">
        <v>194</v>
      </c>
      <c r="B120" s="153"/>
      <c r="C120" s="153"/>
      <c r="D120" s="153"/>
      <c r="E120" s="154"/>
      <c r="F120" s="130" t="s">
        <v>195</v>
      </c>
      <c r="G120" s="130">
        <f>SUM(F49:F119)</f>
        <v>0</v>
      </c>
      <c r="H120" s="33"/>
      <c r="I120" s="9"/>
    </row>
    <row r="121" spans="1:10" ht="15" customHeight="1" x14ac:dyDescent="0.25">
      <c r="A121" s="131"/>
      <c r="B121" s="143" t="s">
        <v>196</v>
      </c>
      <c r="C121" s="144"/>
      <c r="D121" s="144"/>
      <c r="E121" s="145"/>
      <c r="F121" s="130"/>
      <c r="G121" s="126"/>
      <c r="H121" s="33"/>
      <c r="I121" s="9"/>
    </row>
    <row r="122" spans="1:10" ht="15" customHeight="1" x14ac:dyDescent="0.25">
      <c r="A122" s="131"/>
      <c r="B122" s="143" t="s">
        <v>197</v>
      </c>
      <c r="C122" s="144"/>
      <c r="D122" s="144"/>
      <c r="E122" s="145"/>
      <c r="F122" s="130"/>
      <c r="G122" s="116" t="str">
        <f>IFERROR(G121/G120,"")</f>
        <v/>
      </c>
      <c r="H122" s="1"/>
      <c r="I122" s="9"/>
    </row>
    <row r="123" spans="1:10" ht="15" customHeight="1" x14ac:dyDescent="0.25">
      <c r="A123" s="121"/>
      <c r="B123" s="199" t="s">
        <v>325</v>
      </c>
      <c r="C123" s="200"/>
      <c r="D123" s="200"/>
      <c r="E123" s="201"/>
      <c r="F123" s="121"/>
      <c r="G123" s="117" t="str">
        <f>IFERROR((F50+F52+F54+F68+SUM(F75:F79)+F82+F85+F110+F112)/G120,"")</f>
        <v/>
      </c>
      <c r="H123" s="1"/>
      <c r="J123" s="9"/>
    </row>
    <row r="124" spans="1:10" ht="15" customHeight="1" x14ac:dyDescent="0.25">
      <c r="H124" s="1"/>
      <c r="J124" s="9"/>
    </row>
    <row r="125" spans="1:10" ht="15" customHeight="1" x14ac:dyDescent="0.25">
      <c r="H125" s="1"/>
      <c r="J125" s="9"/>
    </row>
  </sheetData>
  <sheetProtection sheet="1" formatCells="0" formatColumns="0" formatRows="0" insertRows="0" deleteRows="0"/>
  <mergeCells count="162">
    <mergeCell ref="B123:E123"/>
    <mergeCell ref="B1:C1"/>
    <mergeCell ref="D118:E118"/>
    <mergeCell ref="D100:E100"/>
    <mergeCell ref="D101:E101"/>
    <mergeCell ref="D102:E102"/>
    <mergeCell ref="D103:E103"/>
    <mergeCell ref="D94:E94"/>
    <mergeCell ref="D95:E95"/>
    <mergeCell ref="D96:E96"/>
    <mergeCell ref="D97:E97"/>
    <mergeCell ref="D98:E98"/>
    <mergeCell ref="D89:E89"/>
    <mergeCell ref="D84:E84"/>
    <mergeCell ref="D85:E85"/>
    <mergeCell ref="D86:E86"/>
    <mergeCell ref="D87:E87"/>
    <mergeCell ref="D88:E88"/>
    <mergeCell ref="D71:E71"/>
    <mergeCell ref="D72:E72"/>
    <mergeCell ref="D73:E73"/>
    <mergeCell ref="D74:E74"/>
    <mergeCell ref="D75:E75"/>
    <mergeCell ref="D76:E76"/>
    <mergeCell ref="J17:J21"/>
    <mergeCell ref="D114:E114"/>
    <mergeCell ref="D115:E115"/>
    <mergeCell ref="D116:E116"/>
    <mergeCell ref="D117:E117"/>
    <mergeCell ref="D109:E109"/>
    <mergeCell ref="D110:E110"/>
    <mergeCell ref="D111:E111"/>
    <mergeCell ref="D112:E112"/>
    <mergeCell ref="D113:E113"/>
    <mergeCell ref="D104:E104"/>
    <mergeCell ref="D105:E105"/>
    <mergeCell ref="D106:E106"/>
    <mergeCell ref="D107:E107"/>
    <mergeCell ref="D108:E108"/>
    <mergeCell ref="D99:E99"/>
    <mergeCell ref="D80:E80"/>
    <mergeCell ref="D81:E81"/>
    <mergeCell ref="D82:E82"/>
    <mergeCell ref="D83:E83"/>
    <mergeCell ref="D90:E90"/>
    <mergeCell ref="D91:E91"/>
    <mergeCell ref="D92:E92"/>
    <mergeCell ref="F65:F66"/>
    <mergeCell ref="G65:G66"/>
    <mergeCell ref="H65:H66"/>
    <mergeCell ref="D66:E66"/>
    <mergeCell ref="D67:E67"/>
    <mergeCell ref="D68:E68"/>
    <mergeCell ref="D69:E69"/>
    <mergeCell ref="D70:E70"/>
    <mergeCell ref="B67:C67"/>
    <mergeCell ref="B68:C68"/>
    <mergeCell ref="B69:C69"/>
    <mergeCell ref="B70:C70"/>
    <mergeCell ref="B79:C79"/>
    <mergeCell ref="D57:E57"/>
    <mergeCell ref="D58:E58"/>
    <mergeCell ref="D59:E59"/>
    <mergeCell ref="D60:E60"/>
    <mergeCell ref="D61:E61"/>
    <mergeCell ref="D62:E62"/>
    <mergeCell ref="D63:E63"/>
    <mergeCell ref="D64:E64"/>
    <mergeCell ref="D78:E78"/>
    <mergeCell ref="D79:E79"/>
    <mergeCell ref="B77:C77"/>
    <mergeCell ref="B71:C71"/>
    <mergeCell ref="B72:C72"/>
    <mergeCell ref="B73:C73"/>
    <mergeCell ref="B74:C74"/>
    <mergeCell ref="B75:C75"/>
    <mergeCell ref="B76:C76"/>
    <mergeCell ref="B78:C78"/>
    <mergeCell ref="D77:E77"/>
    <mergeCell ref="B65:C66"/>
    <mergeCell ref="A65:A66"/>
    <mergeCell ref="D65:E65"/>
    <mergeCell ref="B64:C64"/>
    <mergeCell ref="B57:C57"/>
    <mergeCell ref="B58:C58"/>
    <mergeCell ref="B59:C59"/>
    <mergeCell ref="B60:C60"/>
    <mergeCell ref="B61:C61"/>
    <mergeCell ref="B62:C62"/>
    <mergeCell ref="B63:C63"/>
    <mergeCell ref="F47:F48"/>
    <mergeCell ref="D49:E49"/>
    <mergeCell ref="D50:E50"/>
    <mergeCell ref="D51:E51"/>
    <mergeCell ref="D52:E52"/>
    <mergeCell ref="D53:E53"/>
    <mergeCell ref="D54:E54"/>
    <mergeCell ref="D55:E55"/>
    <mergeCell ref="D56:E56"/>
    <mergeCell ref="A47:E48"/>
    <mergeCell ref="B49:C49"/>
    <mergeCell ref="B51:C51"/>
    <mergeCell ref="B53:C53"/>
    <mergeCell ref="B55:C55"/>
    <mergeCell ref="B50:C50"/>
    <mergeCell ref="B52:C52"/>
    <mergeCell ref="B54:C54"/>
    <mergeCell ref="B56:C56"/>
    <mergeCell ref="G8:I8"/>
    <mergeCell ref="G9:H9"/>
    <mergeCell ref="G10:H10"/>
    <mergeCell ref="I10:I12"/>
    <mergeCell ref="G11:H11"/>
    <mergeCell ref="G12:H12"/>
    <mergeCell ref="G13:H13"/>
    <mergeCell ref="G14:I14"/>
    <mergeCell ref="B44:F45"/>
    <mergeCell ref="B122:E122"/>
    <mergeCell ref="B85:C85"/>
    <mergeCell ref="B115:C115"/>
    <mergeCell ref="B116:C116"/>
    <mergeCell ref="B117:C117"/>
    <mergeCell ref="B118:C118"/>
    <mergeCell ref="B102:C102"/>
    <mergeCell ref="B103:C103"/>
    <mergeCell ref="B104:C104"/>
    <mergeCell ref="B91:C91"/>
    <mergeCell ref="B96:C96"/>
    <mergeCell ref="B105:C105"/>
    <mergeCell ref="B106:C106"/>
    <mergeCell ref="B107:C107"/>
    <mergeCell ref="B108:C108"/>
    <mergeCell ref="B110:C110"/>
    <mergeCell ref="B92:C92"/>
    <mergeCell ref="B109:C109"/>
    <mergeCell ref="B113:C113"/>
    <mergeCell ref="B89:C89"/>
    <mergeCell ref="B90:C90"/>
    <mergeCell ref="B86:C86"/>
    <mergeCell ref="B93:C93"/>
    <mergeCell ref="B94:C94"/>
    <mergeCell ref="B114:C114"/>
    <mergeCell ref="B80:C80"/>
    <mergeCell ref="B81:C81"/>
    <mergeCell ref="B87:C87"/>
    <mergeCell ref="B88:C88"/>
    <mergeCell ref="B84:C84"/>
    <mergeCell ref="B121:E121"/>
    <mergeCell ref="B82:C82"/>
    <mergeCell ref="B83:C83"/>
    <mergeCell ref="B95:C95"/>
    <mergeCell ref="B97:C97"/>
    <mergeCell ref="B98:C98"/>
    <mergeCell ref="B99:C99"/>
    <mergeCell ref="B100:C100"/>
    <mergeCell ref="B101:C101"/>
    <mergeCell ref="B111:C111"/>
    <mergeCell ref="B112:C112"/>
    <mergeCell ref="B119:C119"/>
    <mergeCell ref="D119:E119"/>
    <mergeCell ref="A120:E120"/>
    <mergeCell ref="D93:E93"/>
  </mergeCells>
  <dataValidations count="6">
    <dataValidation type="list" allowBlank="1" showInputMessage="1" showErrorMessage="1" sqref="B33">
      <formula1>$G$10:$G$12</formula1>
    </dataValidation>
    <dataValidation type="list" allowBlank="1" showInputMessage="1" showErrorMessage="1" sqref="B17:B32">
      <formula1>$G$10:$G$13</formula1>
    </dataValidation>
    <dataValidation type="list" allowBlank="1" showInputMessage="1" showErrorMessage="1" sqref="C33">
      <formula1>"1,2,3,4,5,Non concerné bosquet"</formula1>
    </dataValidation>
    <dataValidation type="list" showInputMessage="1" showErrorMessage="1" sqref="H17:H33">
      <formula1>$I$10:$I$13</formula1>
    </dataValidation>
    <dataValidation type="list" allowBlank="1" showInputMessage="1" showErrorMessage="1" sqref="C17:C32">
      <formula1>"1,2,3,0 (bosquet)"</formula1>
    </dataValidation>
    <dataValidation type="list" allowBlank="1" showInputMessage="1" showErrorMessage="1" sqref="G49:G119">
      <formula1>"Oui, Non"</formula1>
    </dataValidation>
  </dataValidations>
  <pageMargins left="0.23622047244094491" right="0.23622047244094491" top="0.74803149606299213" bottom="0.74803149606299213" header="0.31496062992125984" footer="0.31496062992125984"/>
  <pageSetup paperSize="9" scale="82" fitToHeight="0" orientation="landscape" r:id="rId1"/>
  <headerFooter>
    <oddHeader>&amp;L&amp;"-,Gras"&amp;F         &amp;"-,Normal"&amp;A</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Localisation projet'!$B$13:$B$31</xm:f>
          </x14:formula1>
          <xm:sqref>A17:A21</xm:sqref>
        </x14:dataValidation>
        <x14:dataValidation type="list" allowBlank="1" showInputMessage="1" showErrorMessage="1">
          <x14:formula1>
            <xm:f>'1. Localisation projet'!$B$20:$B$31</xm:f>
          </x14:formula1>
          <xm:sqref>A22:A33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80"/>
  <sheetViews>
    <sheetView showZeros="0" zoomScaleNormal="100" workbookViewId="0">
      <selection activeCell="I23" sqref="I23"/>
    </sheetView>
  </sheetViews>
  <sheetFormatPr baseColWidth="10" defaultColWidth="11.42578125" defaultRowHeight="15" x14ac:dyDescent="0.25"/>
  <cols>
    <col min="1" max="1" width="14.85546875" style="1" customWidth="1"/>
    <col min="2" max="2" width="29.140625" style="1" customWidth="1"/>
    <col min="3" max="4" width="15.140625" style="1" customWidth="1"/>
    <col min="5" max="5" width="16.28515625" style="9" customWidth="1"/>
    <col min="6" max="6" width="15" style="1" customWidth="1"/>
    <col min="7" max="7" width="23.28515625" style="1" customWidth="1"/>
    <col min="8" max="8" width="11.42578125" style="1"/>
    <col min="9" max="9" width="16.42578125" style="1" customWidth="1"/>
    <col min="10" max="10" width="15" style="1" bestFit="1" customWidth="1"/>
    <col min="11" max="11" width="15.42578125" style="1" customWidth="1"/>
    <col min="12" max="16384" width="11.42578125" style="1"/>
  </cols>
  <sheetData>
    <row r="1" spans="1:8" ht="27.75" customHeight="1" x14ac:dyDescent="0.25">
      <c r="A1" s="105" t="s">
        <v>35</v>
      </c>
      <c r="B1" s="106"/>
      <c r="C1" s="210">
        <f>'1. Localisation projet'!B1</f>
        <v>0</v>
      </c>
      <c r="D1" s="210"/>
    </row>
    <row r="2" spans="1:8" ht="30.75" customHeight="1" x14ac:dyDescent="0.25">
      <c r="A2" s="105" t="s">
        <v>1</v>
      </c>
      <c r="B2" s="106"/>
      <c r="C2" s="210">
        <f>'1. Localisation projet'!C2</f>
        <v>0</v>
      </c>
      <c r="D2" s="210"/>
    </row>
    <row r="4" spans="1:8" x14ac:dyDescent="0.25">
      <c r="A4" s="67" t="s">
        <v>198</v>
      </c>
      <c r="B4"/>
      <c r="C4"/>
      <c r="D4"/>
      <c r="E4" s="74"/>
      <c r="F4"/>
      <c r="G4"/>
      <c r="H4"/>
    </row>
    <row r="5" spans="1:8" x14ac:dyDescent="0.25">
      <c r="A5" s="67"/>
      <c r="B5"/>
      <c r="C5"/>
      <c r="D5"/>
      <c r="E5" s="74"/>
      <c r="F5"/>
      <c r="G5"/>
      <c r="H5"/>
    </row>
    <row r="6" spans="1:8" x14ac:dyDescent="0.25">
      <c r="A6" s="69" t="s">
        <v>3</v>
      </c>
      <c r="B6"/>
      <c r="C6"/>
      <c r="D6"/>
      <c r="E6" s="74"/>
      <c r="F6" s="203"/>
      <c r="G6" s="204"/>
      <c r="H6"/>
    </row>
    <row r="7" spans="1:8" x14ac:dyDescent="0.25">
      <c r="A7" s="70" t="s">
        <v>199</v>
      </c>
      <c r="B7"/>
      <c r="C7"/>
      <c r="D7"/>
      <c r="E7" s="74"/>
      <c r="F7" s="90" t="s">
        <v>38</v>
      </c>
      <c r="G7" s="90" t="s">
        <v>52</v>
      </c>
      <c r="H7"/>
    </row>
    <row r="8" spans="1:8" x14ac:dyDescent="0.25">
      <c r="A8" s="70" t="s">
        <v>40</v>
      </c>
      <c r="B8"/>
      <c r="C8"/>
      <c r="D8"/>
      <c r="E8" s="74"/>
      <c r="F8" s="91" t="s">
        <v>200</v>
      </c>
      <c r="G8" s="92">
        <v>33.799999999999997</v>
      </c>
      <c r="H8"/>
    </row>
    <row r="9" spans="1:8" x14ac:dyDescent="0.25">
      <c r="A9"/>
      <c r="B9"/>
      <c r="C9"/>
      <c r="D9"/>
      <c r="E9" s="74"/>
      <c r="F9"/>
      <c r="G9"/>
      <c r="H9"/>
    </row>
    <row r="10" spans="1:8" x14ac:dyDescent="0.25">
      <c r="A10"/>
      <c r="B10" s="68"/>
      <c r="C10"/>
      <c r="D10"/>
      <c r="E10" s="74"/>
      <c r="F10"/>
      <c r="G10"/>
      <c r="H10"/>
    </row>
    <row r="11" spans="1:8" s="4" customFormat="1" ht="30" x14ac:dyDescent="0.25">
      <c r="A11" s="72"/>
      <c r="B11" s="93" t="s">
        <v>201</v>
      </c>
      <c r="C11" s="94" t="s">
        <v>202</v>
      </c>
      <c r="D11" s="94" t="s">
        <v>203</v>
      </c>
      <c r="E11" s="94" t="s">
        <v>204</v>
      </c>
      <c r="F11" s="94" t="s">
        <v>52</v>
      </c>
      <c r="G11" s="95" t="s">
        <v>205</v>
      </c>
      <c r="H11" s="96"/>
    </row>
    <row r="12" spans="1:8" x14ac:dyDescent="0.25">
      <c r="A12"/>
      <c r="B12" s="227" t="s">
        <v>206</v>
      </c>
      <c r="C12" s="238">
        <v>3</v>
      </c>
      <c r="D12" s="227">
        <v>120</v>
      </c>
      <c r="E12" s="238">
        <f>IFERROR(+D12/C12,"")</f>
        <v>40</v>
      </c>
      <c r="F12" s="238">
        <v>33.799999999999997</v>
      </c>
      <c r="G12" s="239">
        <f>+D12*F12</f>
        <v>4055.9999999999995</v>
      </c>
      <c r="H12" s="240" t="s">
        <v>207</v>
      </c>
    </row>
    <row r="13" spans="1:8" hidden="1" x14ac:dyDescent="0.25">
      <c r="B13" s="7"/>
      <c r="C13" s="104"/>
      <c r="D13" s="7"/>
      <c r="E13" s="104" t="str">
        <f t="shared" ref="E13:E24" si="0">IFERROR(+D13/C13,"")</f>
        <v/>
      </c>
      <c r="F13" s="104"/>
      <c r="G13" s="122">
        <f t="shared" ref="G13:G24" si="1">+D13*F13</f>
        <v>0</v>
      </c>
      <c r="H13" s="35"/>
    </row>
    <row r="14" spans="1:8" x14ac:dyDescent="0.25">
      <c r="B14" s="7"/>
      <c r="C14" s="104"/>
      <c r="D14" s="7"/>
      <c r="E14" s="104" t="str">
        <f t="shared" si="0"/>
        <v/>
      </c>
      <c r="F14" s="104"/>
      <c r="G14" s="122">
        <f t="shared" si="1"/>
        <v>0</v>
      </c>
      <c r="H14" s="35"/>
    </row>
    <row r="15" spans="1:8" x14ac:dyDescent="0.25">
      <c r="B15" s="7"/>
      <c r="C15" s="104"/>
      <c r="D15" s="7"/>
      <c r="E15" s="104" t="str">
        <f t="shared" si="0"/>
        <v/>
      </c>
      <c r="F15" s="104"/>
      <c r="G15" s="122">
        <f t="shared" si="1"/>
        <v>0</v>
      </c>
    </row>
    <row r="16" spans="1:8" x14ac:dyDescent="0.25">
      <c r="B16" s="7"/>
      <c r="C16" s="104"/>
      <c r="D16" s="7"/>
      <c r="E16" s="104" t="str">
        <f t="shared" si="0"/>
        <v/>
      </c>
      <c r="F16" s="104"/>
      <c r="G16" s="122">
        <f t="shared" si="1"/>
        <v>0</v>
      </c>
    </row>
    <row r="17" spans="1:8" x14ac:dyDescent="0.25">
      <c r="B17" s="7"/>
      <c r="C17" s="104"/>
      <c r="D17" s="7"/>
      <c r="E17" s="104" t="str">
        <f t="shared" si="0"/>
        <v/>
      </c>
      <c r="F17" s="104"/>
      <c r="G17" s="122">
        <f t="shared" si="1"/>
        <v>0</v>
      </c>
    </row>
    <row r="18" spans="1:8" x14ac:dyDescent="0.25">
      <c r="B18" s="7"/>
      <c r="C18" s="104"/>
      <c r="D18" s="7"/>
      <c r="E18" s="104" t="str">
        <f t="shared" si="0"/>
        <v/>
      </c>
      <c r="F18" s="104"/>
      <c r="G18" s="122">
        <f t="shared" si="1"/>
        <v>0</v>
      </c>
    </row>
    <row r="19" spans="1:8" x14ac:dyDescent="0.25">
      <c r="B19" s="7"/>
      <c r="C19" s="104"/>
      <c r="D19" s="7"/>
      <c r="E19" s="104" t="str">
        <f t="shared" si="0"/>
        <v/>
      </c>
      <c r="F19" s="104"/>
      <c r="G19" s="122">
        <f t="shared" si="1"/>
        <v>0</v>
      </c>
    </row>
    <row r="20" spans="1:8" x14ac:dyDescent="0.25">
      <c r="B20" s="7"/>
      <c r="C20" s="104"/>
      <c r="D20" s="7"/>
      <c r="E20" s="104" t="str">
        <f t="shared" si="0"/>
        <v/>
      </c>
      <c r="F20" s="104"/>
      <c r="G20" s="122">
        <f t="shared" si="1"/>
        <v>0</v>
      </c>
    </row>
    <row r="21" spans="1:8" x14ac:dyDescent="0.25">
      <c r="B21" s="7"/>
      <c r="C21" s="104"/>
      <c r="D21" s="7"/>
      <c r="E21" s="104" t="str">
        <f t="shared" si="0"/>
        <v/>
      </c>
      <c r="F21" s="104"/>
      <c r="G21" s="122">
        <f t="shared" si="1"/>
        <v>0</v>
      </c>
    </row>
    <row r="22" spans="1:8" x14ac:dyDescent="0.25">
      <c r="B22" s="7"/>
      <c r="C22" s="104"/>
      <c r="D22" s="7"/>
      <c r="E22" s="104" t="str">
        <f t="shared" si="0"/>
        <v/>
      </c>
      <c r="F22" s="104"/>
      <c r="G22" s="122">
        <f t="shared" si="1"/>
        <v>0</v>
      </c>
    </row>
    <row r="23" spans="1:8" x14ac:dyDescent="0.25">
      <c r="B23" s="7"/>
      <c r="C23" s="104"/>
      <c r="D23" s="7"/>
      <c r="E23" s="104" t="str">
        <f t="shared" si="0"/>
        <v/>
      </c>
      <c r="F23" s="104"/>
      <c r="G23" s="122">
        <f t="shared" si="1"/>
        <v>0</v>
      </c>
    </row>
    <row r="24" spans="1:8" hidden="1" x14ac:dyDescent="0.25">
      <c r="B24" s="5"/>
      <c r="C24" s="34"/>
      <c r="D24" s="5"/>
      <c r="E24" s="104" t="str">
        <f t="shared" si="0"/>
        <v/>
      </c>
      <c r="F24" s="34"/>
      <c r="G24" s="122">
        <f t="shared" si="1"/>
        <v>0</v>
      </c>
    </row>
    <row r="25" spans="1:8" x14ac:dyDescent="0.25">
      <c r="B25" s="103" t="s">
        <v>208</v>
      </c>
      <c r="C25" s="88">
        <f>SUM(C13:C24)</f>
        <v>0</v>
      </c>
      <c r="D25" s="89">
        <f>SUM(D13:D24)</f>
        <v>0</v>
      </c>
      <c r="E25" s="37"/>
      <c r="F25" s="38"/>
      <c r="G25" s="87">
        <f>SUM(G13:G24)</f>
        <v>0</v>
      </c>
      <c r="H25" s="9"/>
    </row>
    <row r="28" spans="1:8" x14ac:dyDescent="0.25">
      <c r="A28" s="2" t="s">
        <v>56</v>
      </c>
    </row>
    <row r="30" spans="1:8" x14ac:dyDescent="0.25">
      <c r="A30" s="205" t="s">
        <v>57</v>
      </c>
      <c r="B30" s="205"/>
      <c r="C30" s="205"/>
      <c r="D30" s="205"/>
      <c r="E30" s="205" t="s">
        <v>58</v>
      </c>
      <c r="F30" s="206" t="s">
        <v>209</v>
      </c>
    </row>
    <row r="31" spans="1:8" ht="25.5" customHeight="1" x14ac:dyDescent="0.25">
      <c r="A31" s="205"/>
      <c r="B31" s="205"/>
      <c r="C31" s="205"/>
      <c r="D31" s="205"/>
      <c r="E31" s="205"/>
      <c r="F31" s="207"/>
    </row>
    <row r="32" spans="1:8" x14ac:dyDescent="0.25">
      <c r="A32" s="14">
        <v>1</v>
      </c>
      <c r="B32" s="39" t="s">
        <v>210</v>
      </c>
      <c r="C32" s="208" t="s">
        <v>211</v>
      </c>
      <c r="D32" s="208"/>
      <c r="E32" s="40"/>
      <c r="F32" s="41"/>
    </row>
    <row r="33" spans="1:6" x14ac:dyDescent="0.25">
      <c r="A33" s="14">
        <v>2</v>
      </c>
      <c r="B33" s="39" t="s">
        <v>212</v>
      </c>
      <c r="C33" s="208" t="s">
        <v>213</v>
      </c>
      <c r="D33" s="208"/>
      <c r="E33" s="41"/>
      <c r="F33" s="41"/>
    </row>
    <row r="34" spans="1:6" x14ac:dyDescent="0.25">
      <c r="A34" s="14">
        <v>3</v>
      </c>
      <c r="B34" s="39" t="s">
        <v>214</v>
      </c>
      <c r="C34" s="208" t="s">
        <v>215</v>
      </c>
      <c r="D34" s="208"/>
      <c r="E34" s="40"/>
      <c r="F34" s="41"/>
    </row>
    <row r="35" spans="1:6" x14ac:dyDescent="0.25">
      <c r="A35" s="14">
        <v>4</v>
      </c>
      <c r="B35" s="39" t="s">
        <v>216</v>
      </c>
      <c r="C35" s="208" t="s">
        <v>217</v>
      </c>
      <c r="D35" s="208"/>
      <c r="E35" s="40"/>
      <c r="F35" s="41"/>
    </row>
    <row r="36" spans="1:6" x14ac:dyDescent="0.25">
      <c r="A36" s="14">
        <v>5</v>
      </c>
      <c r="B36" s="39" t="s">
        <v>218</v>
      </c>
      <c r="C36" s="208" t="s">
        <v>219</v>
      </c>
      <c r="D36" s="208"/>
      <c r="E36" s="41"/>
      <c r="F36" s="41"/>
    </row>
    <row r="37" spans="1:6" x14ac:dyDescent="0.25">
      <c r="A37" s="14">
        <v>6</v>
      </c>
      <c r="B37" s="39" t="s">
        <v>220</v>
      </c>
      <c r="C37" s="208" t="s">
        <v>221</v>
      </c>
      <c r="D37" s="208"/>
      <c r="E37" s="40"/>
      <c r="F37" s="41"/>
    </row>
    <row r="38" spans="1:6" x14ac:dyDescent="0.25">
      <c r="A38" s="14">
        <v>7</v>
      </c>
      <c r="B38" s="39" t="s">
        <v>222</v>
      </c>
      <c r="C38" s="208" t="s">
        <v>223</v>
      </c>
      <c r="D38" s="208"/>
      <c r="E38" s="40"/>
      <c r="F38" s="41"/>
    </row>
    <row r="39" spans="1:6" x14ac:dyDescent="0.25">
      <c r="A39" s="14">
        <v>8</v>
      </c>
      <c r="B39" s="39" t="s">
        <v>224</v>
      </c>
      <c r="C39" s="208" t="s">
        <v>225</v>
      </c>
      <c r="D39" s="208"/>
      <c r="E39" s="40"/>
      <c r="F39" s="41"/>
    </row>
    <row r="40" spans="1:6" x14ac:dyDescent="0.25">
      <c r="A40" s="14">
        <v>9</v>
      </c>
      <c r="B40" s="39" t="s">
        <v>226</v>
      </c>
      <c r="C40" s="208" t="s">
        <v>227</v>
      </c>
      <c r="D40" s="208"/>
      <c r="E40" s="40"/>
      <c r="F40" s="41"/>
    </row>
    <row r="41" spans="1:6" x14ac:dyDescent="0.25">
      <c r="A41" s="14">
        <v>10</v>
      </c>
      <c r="B41" s="39" t="s">
        <v>228</v>
      </c>
      <c r="C41" s="208" t="s">
        <v>229</v>
      </c>
      <c r="D41" s="208"/>
      <c r="E41" s="41"/>
      <c r="F41" s="41"/>
    </row>
    <row r="42" spans="1:6" x14ac:dyDescent="0.25">
      <c r="A42" s="14">
        <v>11</v>
      </c>
      <c r="B42" s="39" t="s">
        <v>230</v>
      </c>
      <c r="C42" s="208" t="s">
        <v>231</v>
      </c>
      <c r="D42" s="208"/>
      <c r="E42" s="40"/>
      <c r="F42" s="41"/>
    </row>
    <row r="43" spans="1:6" x14ac:dyDescent="0.25">
      <c r="A43" s="14">
        <v>12</v>
      </c>
      <c r="B43" s="39" t="s">
        <v>232</v>
      </c>
      <c r="C43" s="208" t="s">
        <v>233</v>
      </c>
      <c r="D43" s="208"/>
      <c r="E43" s="40"/>
      <c r="F43" s="41"/>
    </row>
    <row r="44" spans="1:6" x14ac:dyDescent="0.25">
      <c r="A44" s="14">
        <v>13</v>
      </c>
      <c r="B44" s="39" t="s">
        <v>234</v>
      </c>
      <c r="C44" s="208" t="s">
        <v>235</v>
      </c>
      <c r="D44" s="208"/>
      <c r="E44" s="40"/>
      <c r="F44" s="41"/>
    </row>
    <row r="45" spans="1:6" x14ac:dyDescent="0.25">
      <c r="A45" s="14">
        <v>14</v>
      </c>
      <c r="B45" s="39" t="s">
        <v>236</v>
      </c>
      <c r="C45" s="208" t="s">
        <v>237</v>
      </c>
      <c r="D45" s="208"/>
      <c r="E45" s="40"/>
      <c r="F45" s="41"/>
    </row>
    <row r="46" spans="1:6" x14ac:dyDescent="0.25">
      <c r="A46" s="14">
        <v>15</v>
      </c>
      <c r="B46" s="39" t="s">
        <v>238</v>
      </c>
      <c r="C46" s="208" t="s">
        <v>239</v>
      </c>
      <c r="D46" s="208"/>
      <c r="E46" s="40"/>
      <c r="F46" s="41"/>
    </row>
    <row r="47" spans="1:6" x14ac:dyDescent="0.25">
      <c r="A47" s="14">
        <v>16</v>
      </c>
      <c r="B47" s="39" t="s">
        <v>240</v>
      </c>
      <c r="C47" s="208" t="s">
        <v>241</v>
      </c>
      <c r="D47" s="208"/>
      <c r="E47" s="40"/>
      <c r="F47" s="41"/>
    </row>
    <row r="48" spans="1:6" x14ac:dyDescent="0.25">
      <c r="A48" s="14">
        <v>17</v>
      </c>
      <c r="B48" s="39" t="s">
        <v>242</v>
      </c>
      <c r="C48" s="208" t="s">
        <v>243</v>
      </c>
      <c r="D48" s="208"/>
      <c r="E48" s="40"/>
      <c r="F48" s="41"/>
    </row>
    <row r="49" spans="1:6" x14ac:dyDescent="0.25">
      <c r="A49" s="14">
        <v>18</v>
      </c>
      <c r="B49" s="39" t="s">
        <v>244</v>
      </c>
      <c r="C49" s="208" t="s">
        <v>245</v>
      </c>
      <c r="D49" s="208"/>
      <c r="E49" s="40"/>
      <c r="F49" s="41"/>
    </row>
    <row r="50" spans="1:6" x14ac:dyDescent="0.25">
      <c r="A50" s="14">
        <v>19</v>
      </c>
      <c r="B50" s="39" t="s">
        <v>246</v>
      </c>
      <c r="C50" s="208" t="s">
        <v>247</v>
      </c>
      <c r="D50" s="208"/>
      <c r="E50" s="40"/>
      <c r="F50" s="41"/>
    </row>
    <row r="51" spans="1:6" x14ac:dyDescent="0.25">
      <c r="A51" s="14">
        <v>20</v>
      </c>
      <c r="B51" s="39" t="s">
        <v>248</v>
      </c>
      <c r="C51" s="208" t="s">
        <v>249</v>
      </c>
      <c r="D51" s="208"/>
      <c r="E51" s="40"/>
      <c r="F51" s="41"/>
    </row>
    <row r="52" spans="1:6" x14ac:dyDescent="0.25">
      <c r="A52" s="14">
        <v>21</v>
      </c>
      <c r="B52" s="39" t="s">
        <v>250</v>
      </c>
      <c r="C52" s="208" t="s">
        <v>251</v>
      </c>
      <c r="D52" s="208"/>
      <c r="E52" s="40"/>
      <c r="F52" s="41"/>
    </row>
    <row r="53" spans="1:6" x14ac:dyDescent="0.25">
      <c r="A53" s="14">
        <v>22</v>
      </c>
      <c r="B53" s="39" t="s">
        <v>252</v>
      </c>
      <c r="C53" s="208" t="s">
        <v>253</v>
      </c>
      <c r="D53" s="208"/>
      <c r="E53" s="40"/>
      <c r="F53" s="41"/>
    </row>
    <row r="54" spans="1:6" x14ac:dyDescent="0.25">
      <c r="A54" s="14">
        <v>23</v>
      </c>
      <c r="B54" s="39" t="s">
        <v>254</v>
      </c>
      <c r="C54" s="208" t="s">
        <v>255</v>
      </c>
      <c r="D54" s="208"/>
      <c r="E54" s="40"/>
      <c r="F54" s="41"/>
    </row>
    <row r="55" spans="1:6" x14ac:dyDescent="0.25">
      <c r="A55" s="14">
        <v>24</v>
      </c>
      <c r="B55" s="39" t="s">
        <v>256</v>
      </c>
      <c r="C55" s="208" t="s">
        <v>257</v>
      </c>
      <c r="D55" s="208"/>
      <c r="E55" s="40"/>
      <c r="F55" s="41"/>
    </row>
    <row r="56" spans="1:6" x14ac:dyDescent="0.25">
      <c r="A56" s="14">
        <v>25</v>
      </c>
      <c r="B56" s="39" t="s">
        <v>258</v>
      </c>
      <c r="C56" s="208" t="s">
        <v>259</v>
      </c>
      <c r="D56" s="208"/>
      <c r="E56" s="40"/>
      <c r="F56" s="41"/>
    </row>
    <row r="57" spans="1:6" x14ac:dyDescent="0.25">
      <c r="A57" s="14">
        <v>26</v>
      </c>
      <c r="B57" s="39" t="s">
        <v>260</v>
      </c>
      <c r="C57" s="208" t="s">
        <v>261</v>
      </c>
      <c r="D57" s="208"/>
      <c r="E57" s="40"/>
      <c r="F57" s="41"/>
    </row>
    <row r="58" spans="1:6" x14ac:dyDescent="0.25">
      <c r="A58" s="14">
        <v>27</v>
      </c>
      <c r="B58" s="39" t="s">
        <v>262</v>
      </c>
      <c r="C58" s="208" t="s">
        <v>263</v>
      </c>
      <c r="D58" s="208"/>
      <c r="E58" s="40"/>
      <c r="F58" s="41"/>
    </row>
    <row r="59" spans="1:6" x14ac:dyDescent="0.25">
      <c r="A59" s="14">
        <v>28</v>
      </c>
      <c r="B59" s="39" t="s">
        <v>264</v>
      </c>
      <c r="C59" s="208" t="s">
        <v>265</v>
      </c>
      <c r="D59" s="208"/>
      <c r="E59" s="40"/>
      <c r="F59" s="41"/>
    </row>
    <row r="60" spans="1:6" x14ac:dyDescent="0.25">
      <c r="A60" s="14">
        <v>29</v>
      </c>
      <c r="B60" s="39" t="s">
        <v>266</v>
      </c>
      <c r="C60" s="208" t="s">
        <v>267</v>
      </c>
      <c r="D60" s="208"/>
      <c r="E60" s="40"/>
      <c r="F60" s="41"/>
    </row>
    <row r="61" spans="1:6" x14ac:dyDescent="0.25">
      <c r="A61" s="14">
        <v>30</v>
      </c>
      <c r="B61" s="39" t="s">
        <v>268</v>
      </c>
      <c r="C61" s="209" t="s">
        <v>269</v>
      </c>
      <c r="D61" s="209"/>
      <c r="E61" s="40"/>
      <c r="F61" s="41"/>
    </row>
    <row r="62" spans="1:6" x14ac:dyDescent="0.25">
      <c r="A62" s="14">
        <v>31</v>
      </c>
      <c r="B62" s="39" t="s">
        <v>270</v>
      </c>
      <c r="C62" s="208" t="s">
        <v>271</v>
      </c>
      <c r="D62" s="208"/>
      <c r="E62" s="40"/>
      <c r="F62" s="41"/>
    </row>
    <row r="63" spans="1:6" x14ac:dyDescent="0.25">
      <c r="A63" s="14">
        <v>32</v>
      </c>
      <c r="B63" s="39" t="s">
        <v>272</v>
      </c>
      <c r="C63" s="208" t="s">
        <v>273</v>
      </c>
      <c r="D63" s="208"/>
      <c r="E63" s="40"/>
      <c r="F63" s="41"/>
    </row>
    <row r="64" spans="1:6" x14ac:dyDescent="0.25">
      <c r="A64" s="14">
        <v>33</v>
      </c>
      <c r="B64" s="39" t="s">
        <v>274</v>
      </c>
      <c r="C64" s="208" t="s">
        <v>275</v>
      </c>
      <c r="D64" s="208"/>
      <c r="E64" s="40"/>
      <c r="F64" s="41"/>
    </row>
    <row r="65" spans="1:6" x14ac:dyDescent="0.25">
      <c r="A65" s="14">
        <v>34</v>
      </c>
      <c r="B65" s="39" t="s">
        <v>276</v>
      </c>
      <c r="C65" s="208" t="s">
        <v>277</v>
      </c>
      <c r="D65" s="208"/>
      <c r="E65" s="40"/>
      <c r="F65" s="41"/>
    </row>
    <row r="66" spans="1:6" x14ac:dyDescent="0.25">
      <c r="A66" s="14">
        <v>35</v>
      </c>
      <c r="B66" s="39" t="s">
        <v>278</v>
      </c>
      <c r="C66" s="208" t="s">
        <v>279</v>
      </c>
      <c r="D66" s="208"/>
      <c r="E66" s="40"/>
      <c r="F66" s="41"/>
    </row>
    <row r="67" spans="1:6" x14ac:dyDescent="0.25">
      <c r="A67" s="14">
        <v>36</v>
      </c>
      <c r="B67" s="39" t="s">
        <v>280</v>
      </c>
      <c r="C67" s="208" t="s">
        <v>281</v>
      </c>
      <c r="D67" s="208"/>
      <c r="E67" s="40"/>
      <c r="F67" s="41"/>
    </row>
    <row r="68" spans="1:6" x14ac:dyDescent="0.25">
      <c r="A68" s="14">
        <v>37</v>
      </c>
      <c r="B68" s="39" t="s">
        <v>282</v>
      </c>
      <c r="C68" s="208" t="s">
        <v>283</v>
      </c>
      <c r="D68" s="208"/>
      <c r="E68" s="40"/>
      <c r="F68" s="41"/>
    </row>
    <row r="69" spans="1:6" x14ac:dyDescent="0.25">
      <c r="A69" s="14">
        <v>38</v>
      </c>
      <c r="B69" s="39" t="s">
        <v>284</v>
      </c>
      <c r="C69" s="208" t="s">
        <v>285</v>
      </c>
      <c r="D69" s="208"/>
      <c r="E69" s="40"/>
      <c r="F69" s="41"/>
    </row>
    <row r="70" spans="1:6" x14ac:dyDescent="0.25">
      <c r="A70" s="214" t="s">
        <v>286</v>
      </c>
      <c r="B70" s="214"/>
      <c r="C70" s="214"/>
      <c r="D70" s="214"/>
      <c r="E70" s="40"/>
      <c r="F70" s="41"/>
    </row>
    <row r="71" spans="1:6" x14ac:dyDescent="0.25">
      <c r="A71" s="14"/>
      <c r="B71" s="42" t="s">
        <v>287</v>
      </c>
      <c r="C71" s="208" t="s">
        <v>288</v>
      </c>
      <c r="D71" s="208"/>
      <c r="E71" s="40"/>
      <c r="F71" s="41"/>
    </row>
    <row r="72" spans="1:6" x14ac:dyDescent="0.25">
      <c r="A72" s="14"/>
      <c r="B72" s="42" t="s">
        <v>289</v>
      </c>
      <c r="C72" s="208" t="s">
        <v>290</v>
      </c>
      <c r="D72" s="208"/>
      <c r="E72" s="40"/>
      <c r="F72" s="41"/>
    </row>
    <row r="73" spans="1:6" x14ac:dyDescent="0.25">
      <c r="A73" s="14"/>
      <c r="B73" s="42" t="s">
        <v>291</v>
      </c>
      <c r="C73" s="208" t="s">
        <v>292</v>
      </c>
      <c r="D73" s="208"/>
      <c r="E73" s="40"/>
      <c r="F73" s="41"/>
    </row>
    <row r="74" spans="1:6" x14ac:dyDescent="0.25">
      <c r="A74" s="14"/>
      <c r="B74" s="42" t="s">
        <v>293</v>
      </c>
      <c r="C74" s="208" t="s">
        <v>294</v>
      </c>
      <c r="D74" s="208"/>
      <c r="E74" s="40"/>
      <c r="F74" s="41"/>
    </row>
    <row r="75" spans="1:6" x14ac:dyDescent="0.25">
      <c r="A75" s="14"/>
      <c r="B75" s="42" t="s">
        <v>295</v>
      </c>
      <c r="C75" s="208" t="s">
        <v>296</v>
      </c>
      <c r="D75" s="208"/>
      <c r="E75" s="40"/>
      <c r="F75" s="41"/>
    </row>
    <row r="76" spans="1:6" x14ac:dyDescent="0.25">
      <c r="A76" s="14"/>
      <c r="B76" s="42" t="s">
        <v>297</v>
      </c>
      <c r="C76" s="212" t="s">
        <v>298</v>
      </c>
      <c r="D76" s="212"/>
      <c r="E76" s="40"/>
      <c r="F76" s="41"/>
    </row>
    <row r="77" spans="1:6" x14ac:dyDescent="0.25">
      <c r="A77" s="213" t="s">
        <v>194</v>
      </c>
      <c r="B77" s="213"/>
      <c r="C77" s="213"/>
      <c r="D77" s="213"/>
      <c r="E77" s="43">
        <f>SUM(E32:E76)</f>
        <v>0</v>
      </c>
      <c r="F77" s="44"/>
    </row>
    <row r="78" spans="1:6" x14ac:dyDescent="0.25">
      <c r="A78" s="45"/>
      <c r="B78" s="211" t="s">
        <v>196</v>
      </c>
      <c r="C78" s="211"/>
      <c r="D78" s="211"/>
      <c r="E78" s="44"/>
      <c r="F78" s="41">
        <f>SUM(F32:F76)</f>
        <v>0</v>
      </c>
    </row>
    <row r="79" spans="1:6" x14ac:dyDescent="0.25">
      <c r="A79" s="45"/>
      <c r="B79" s="211" t="s">
        <v>197</v>
      </c>
      <c r="C79" s="211"/>
      <c r="D79" s="211"/>
      <c r="E79" s="44"/>
      <c r="F79" s="46" t="str">
        <f>IFERROR(F78/E77,"")</f>
        <v/>
      </c>
    </row>
    <row r="80" spans="1:6" x14ac:dyDescent="0.25">
      <c r="A80" s="45"/>
      <c r="B80" s="211" t="s">
        <v>299</v>
      </c>
      <c r="C80" s="211"/>
      <c r="D80" s="211"/>
      <c r="E80" s="44">
        <f>+E71+E72+E73+E74+E75+E76</f>
        <v>0</v>
      </c>
      <c r="F80" s="47" t="str">
        <f>IFERROR(E80/E77,"")</f>
        <v/>
      </c>
    </row>
  </sheetData>
  <sheetProtection sheet="1" formatCells="0" formatColumns="0" formatRows="0" insertRows="0"/>
  <mergeCells count="55">
    <mergeCell ref="C1:D1"/>
    <mergeCell ref="C2:D2"/>
    <mergeCell ref="B78:D78"/>
    <mergeCell ref="B79:D79"/>
    <mergeCell ref="B80:D80"/>
    <mergeCell ref="C73:D73"/>
    <mergeCell ref="C74:D74"/>
    <mergeCell ref="C75:D75"/>
    <mergeCell ref="C76:D76"/>
    <mergeCell ref="A77:D77"/>
    <mergeCell ref="C68:D68"/>
    <mergeCell ref="C69:D69"/>
    <mergeCell ref="A70:D70"/>
    <mergeCell ref="C71:D71"/>
    <mergeCell ref="C72:D72"/>
    <mergeCell ref="C63:D63"/>
    <mergeCell ref="C64:D64"/>
    <mergeCell ref="C65:D65"/>
    <mergeCell ref="C66:D66"/>
    <mergeCell ref="C67:D67"/>
    <mergeCell ref="C58:D58"/>
    <mergeCell ref="C59:D59"/>
    <mergeCell ref="C60:D60"/>
    <mergeCell ref="C61:D61"/>
    <mergeCell ref="C62:D62"/>
    <mergeCell ref="C53:D53"/>
    <mergeCell ref="C54:D54"/>
    <mergeCell ref="C55:D55"/>
    <mergeCell ref="C56:D56"/>
    <mergeCell ref="C57:D57"/>
    <mergeCell ref="C48:D48"/>
    <mergeCell ref="C49:D49"/>
    <mergeCell ref="C50:D50"/>
    <mergeCell ref="C51:D51"/>
    <mergeCell ref="C52:D52"/>
    <mergeCell ref="C43:D43"/>
    <mergeCell ref="C44:D44"/>
    <mergeCell ref="C45:D45"/>
    <mergeCell ref="C46:D46"/>
    <mergeCell ref="C47:D47"/>
    <mergeCell ref="C38:D38"/>
    <mergeCell ref="C39:D39"/>
    <mergeCell ref="C40:D40"/>
    <mergeCell ref="C41:D41"/>
    <mergeCell ref="C42:D42"/>
    <mergeCell ref="C33:D33"/>
    <mergeCell ref="C34:D34"/>
    <mergeCell ref="C35:D35"/>
    <mergeCell ref="C36:D36"/>
    <mergeCell ref="C37:D37"/>
    <mergeCell ref="F6:G6"/>
    <mergeCell ref="A30:D31"/>
    <mergeCell ref="E30:E31"/>
    <mergeCell ref="F30:F31"/>
    <mergeCell ref="C32:D32"/>
  </mergeCells>
  <phoneticPr fontId="30" type="noConversion"/>
  <dataValidations count="2">
    <dataValidation type="list" allowBlank="1" showInputMessage="1" showErrorMessage="1" sqref="F71:F76 F33:F69 F32">
      <formula1>"Oui, Non"</formula1>
    </dataValidation>
    <dataValidation type="list" allowBlank="1" showInputMessage="1" showErrorMessage="1" sqref="F12:F24">
      <formula1>$G$8</formula1>
    </dataValidation>
  </dataValidations>
  <pageMargins left="0.25" right="0.25" top="0.75" bottom="0.75" header="0.3" footer="0.3"/>
  <pageSetup paperSize="9" fitToHeight="0" orientation="landscape" r:id="rId1"/>
  <headerFooter>
    <oddHeader>&amp;L&amp;"-,Gras"&amp;F           &amp;"-,Normal"&amp;A</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Localisation projet'!$B$13:$B$31</xm:f>
          </x14:formula1>
          <xm:sqref>B12</xm:sqref>
        </x14:dataValidation>
        <x14:dataValidation type="list" allowBlank="1" showInputMessage="1" showErrorMessage="1">
          <x14:formula1>
            <xm:f>'1. Localisation projet'!$B$20:$B$31</xm:f>
          </x14:formula1>
          <xm:sqref>B13:B24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28"/>
  <sheetViews>
    <sheetView showZeros="0" topLeftCell="A7" zoomScaleNormal="100" workbookViewId="0">
      <selection activeCell="E26" sqref="E26"/>
    </sheetView>
  </sheetViews>
  <sheetFormatPr baseColWidth="10" defaultColWidth="11.42578125" defaultRowHeight="15" x14ac:dyDescent="0.25"/>
  <cols>
    <col min="1" max="2" width="21.85546875" style="1" customWidth="1"/>
    <col min="3" max="3" width="31.7109375" style="1" customWidth="1"/>
    <col min="4" max="4" width="22.42578125" style="1" customWidth="1"/>
    <col min="5" max="5" width="19" style="1" customWidth="1"/>
    <col min="6" max="6" width="20.7109375" style="1" customWidth="1"/>
    <col min="7" max="7" width="5" style="1" customWidth="1"/>
    <col min="8" max="8" width="6.28515625" style="1" customWidth="1"/>
    <col min="9" max="9" width="0" style="1" hidden="1" customWidth="1"/>
    <col min="10" max="12" width="11.42578125" style="1"/>
    <col min="13" max="13" width="22.28515625" style="1" customWidth="1"/>
    <col min="14" max="16384" width="11.42578125" style="1"/>
  </cols>
  <sheetData>
    <row r="1" spans="1:11" ht="63.75" customHeight="1" x14ac:dyDescent="0.25">
      <c r="A1" s="111" t="s">
        <v>35</v>
      </c>
      <c r="B1" s="216">
        <f>'1. Localisation projet'!B1</f>
        <v>0</v>
      </c>
      <c r="C1" s="216"/>
    </row>
    <row r="2" spans="1:11" ht="45.75" customHeight="1" x14ac:dyDescent="0.25">
      <c r="A2" s="111" t="s">
        <v>1</v>
      </c>
      <c r="B2" s="109"/>
      <c r="C2" s="109">
        <f>'1. Localisation projet'!C2</f>
        <v>0</v>
      </c>
    </row>
    <row r="3" spans="1:11" ht="15.75" thickBot="1" x14ac:dyDescent="0.3">
      <c r="A3" s="97" t="s">
        <v>300</v>
      </c>
      <c r="B3" s="132"/>
      <c r="C3" s="132"/>
      <c r="D3" s="132"/>
      <c r="E3" s="132"/>
      <c r="F3" s="132"/>
      <c r="G3" s="132"/>
    </row>
    <row r="4" spans="1:11" ht="72" customHeight="1" x14ac:dyDescent="0.25">
      <c r="A4" s="243" t="s">
        <v>328</v>
      </c>
      <c r="B4" s="244"/>
      <c r="C4" s="245" t="s">
        <v>329</v>
      </c>
      <c r="D4" s="246"/>
      <c r="E4" s="246"/>
      <c r="F4" s="246"/>
      <c r="G4" s="247"/>
    </row>
    <row r="5" spans="1:11" ht="81" customHeight="1" thickBot="1" x14ac:dyDescent="0.3">
      <c r="A5" s="248"/>
      <c r="B5" s="249"/>
      <c r="C5" s="250" t="s">
        <v>301</v>
      </c>
      <c r="D5" s="251"/>
      <c r="E5" s="251"/>
      <c r="F5" s="251"/>
      <c r="G5" s="252"/>
    </row>
    <row r="6" spans="1:11" ht="102" customHeight="1" thickBot="1" x14ac:dyDescent="0.3">
      <c r="A6" s="253" t="s">
        <v>330</v>
      </c>
      <c r="B6" s="254"/>
      <c r="C6" s="255" t="s">
        <v>331</v>
      </c>
      <c r="D6" s="256"/>
      <c r="E6" s="256"/>
      <c r="F6" s="256"/>
      <c r="G6" s="257"/>
    </row>
    <row r="7" spans="1:11" ht="18" customHeight="1" x14ac:dyDescent="0.25">
      <c r="A7" s="241"/>
      <c r="B7" s="242"/>
      <c r="C7" s="242"/>
      <c r="D7" s="242"/>
      <c r="E7" s="242"/>
      <c r="F7" s="98"/>
    </row>
    <row r="8" spans="1:11" ht="17.25" customHeight="1" x14ac:dyDescent="0.25">
      <c r="A8"/>
      <c r="B8" s="99"/>
      <c r="C8" s="100"/>
      <c r="D8" s="100"/>
      <c r="E8" s="100"/>
      <c r="F8" s="98"/>
      <c r="G8" s="49"/>
    </row>
    <row r="9" spans="1:11" s="4" customFormat="1" ht="72" customHeight="1" x14ac:dyDescent="0.25">
      <c r="A9" s="101" t="s">
        <v>302</v>
      </c>
      <c r="B9" s="102" t="s">
        <v>303</v>
      </c>
      <c r="C9" s="101" t="s">
        <v>304</v>
      </c>
      <c r="D9" s="101" t="s">
        <v>305</v>
      </c>
      <c r="E9" s="101" t="s">
        <v>306</v>
      </c>
      <c r="F9" s="72"/>
    </row>
    <row r="10" spans="1:11" x14ac:dyDescent="0.25">
      <c r="A10" s="258" t="s">
        <v>307</v>
      </c>
      <c r="B10" s="227" t="s">
        <v>31</v>
      </c>
      <c r="C10" s="227" t="s">
        <v>308</v>
      </c>
      <c r="D10" s="227" t="s">
        <v>309</v>
      </c>
      <c r="E10" s="259">
        <v>500</v>
      </c>
      <c r="F10" s="229" t="s">
        <v>23</v>
      </c>
      <c r="J10" s="215"/>
    </row>
    <row r="11" spans="1:11" ht="14.45" customHeight="1" x14ac:dyDescent="0.25">
      <c r="A11" s="258" t="s">
        <v>307</v>
      </c>
      <c r="B11" s="227" t="s">
        <v>31</v>
      </c>
      <c r="C11" s="227" t="s">
        <v>310</v>
      </c>
      <c r="D11" s="227" t="s">
        <v>311</v>
      </c>
      <c r="E11" s="259">
        <v>500</v>
      </c>
      <c r="F11" s="230"/>
      <c r="J11" s="215"/>
      <c r="K11" s="4"/>
    </row>
    <row r="12" spans="1:11" ht="14.45" customHeight="1" x14ac:dyDescent="0.25">
      <c r="A12" s="258" t="s">
        <v>307</v>
      </c>
      <c r="B12" s="227" t="s">
        <v>31</v>
      </c>
      <c r="C12" s="227" t="s">
        <v>312</v>
      </c>
      <c r="D12" s="227" t="s">
        <v>313</v>
      </c>
      <c r="E12" s="259">
        <v>500</v>
      </c>
      <c r="F12" s="230"/>
      <c r="J12" s="215"/>
    </row>
    <row r="13" spans="1:11" x14ac:dyDescent="0.25">
      <c r="A13" s="258" t="s">
        <v>32</v>
      </c>
      <c r="B13" s="227" t="s">
        <v>33</v>
      </c>
      <c r="C13" s="227" t="s">
        <v>314</v>
      </c>
      <c r="D13" s="227" t="s">
        <v>315</v>
      </c>
      <c r="E13" s="259">
        <v>300</v>
      </c>
      <c r="F13" s="230"/>
      <c r="J13" s="50"/>
      <c r="K13" s="51"/>
    </row>
    <row r="14" spans="1:11" x14ac:dyDescent="0.25">
      <c r="A14" s="258" t="s">
        <v>32</v>
      </c>
      <c r="B14" s="227" t="s">
        <v>33</v>
      </c>
      <c r="C14" s="227" t="s">
        <v>316</v>
      </c>
      <c r="D14" s="227" t="s">
        <v>309</v>
      </c>
      <c r="E14" s="259">
        <v>60</v>
      </c>
      <c r="F14" s="232"/>
      <c r="K14" s="51"/>
    </row>
    <row r="15" spans="1:11" x14ac:dyDescent="0.25">
      <c r="A15" s="52"/>
      <c r="B15" s="5"/>
      <c r="C15" s="5"/>
      <c r="D15" s="5"/>
      <c r="E15" s="53"/>
      <c r="F15" s="54"/>
      <c r="K15" s="51"/>
    </row>
    <row r="16" spans="1:11" x14ac:dyDescent="0.25">
      <c r="A16" s="52"/>
      <c r="B16" s="5"/>
      <c r="C16" s="5"/>
      <c r="D16" s="5"/>
      <c r="E16" s="53"/>
      <c r="F16" s="54"/>
      <c r="K16" s="51"/>
    </row>
    <row r="17" spans="1:11" x14ac:dyDescent="0.25">
      <c r="A17" s="52"/>
      <c r="B17" s="5"/>
      <c r="C17" s="5"/>
      <c r="D17" s="5"/>
      <c r="E17" s="53"/>
      <c r="F17" s="54"/>
      <c r="K17" s="51"/>
    </row>
    <row r="18" spans="1:11" x14ac:dyDescent="0.25">
      <c r="A18" s="52"/>
      <c r="B18" s="5"/>
      <c r="C18" s="5"/>
      <c r="D18" s="5"/>
      <c r="E18" s="53"/>
      <c r="F18" s="54"/>
      <c r="K18" s="51"/>
    </row>
    <row r="19" spans="1:11" x14ac:dyDescent="0.25">
      <c r="A19" s="52"/>
      <c r="B19" s="5"/>
      <c r="C19" s="5"/>
      <c r="D19" s="5"/>
      <c r="E19" s="53"/>
      <c r="F19" s="54"/>
      <c r="K19" s="51"/>
    </row>
    <row r="20" spans="1:11" x14ac:dyDescent="0.25">
      <c r="A20" s="52"/>
      <c r="B20" s="5"/>
      <c r="C20" s="5"/>
      <c r="D20" s="5"/>
      <c r="E20" s="53"/>
    </row>
    <row r="21" spans="1:11" x14ac:dyDescent="0.25">
      <c r="A21" s="52"/>
      <c r="B21" s="5"/>
      <c r="C21" s="5"/>
      <c r="D21" s="5"/>
      <c r="E21" s="53"/>
    </row>
    <row r="22" spans="1:11" x14ac:dyDescent="0.25">
      <c r="A22" s="52"/>
      <c r="B22" s="5"/>
      <c r="C22" s="5"/>
      <c r="D22" s="5"/>
      <c r="E22" s="53"/>
    </row>
    <row r="23" spans="1:11" x14ac:dyDescent="0.25">
      <c r="A23" s="52"/>
      <c r="B23" s="5"/>
      <c r="C23" s="5"/>
      <c r="D23" s="5"/>
      <c r="E23" s="53"/>
    </row>
    <row r="24" spans="1:11" x14ac:dyDescent="0.25">
      <c r="A24" s="52"/>
      <c r="B24" s="5"/>
      <c r="C24" s="5"/>
      <c r="D24" s="5"/>
      <c r="E24" s="53"/>
    </row>
    <row r="25" spans="1:11" hidden="1" x14ac:dyDescent="0.25">
      <c r="A25" s="52"/>
      <c r="B25" s="5"/>
      <c r="C25" s="5"/>
      <c r="D25" s="5"/>
      <c r="E25" s="53"/>
    </row>
    <row r="26" spans="1:11" x14ac:dyDescent="0.25">
      <c r="A26" s="16" t="s">
        <v>54</v>
      </c>
      <c r="B26" s="55" t="s">
        <v>32</v>
      </c>
      <c r="C26" s="56"/>
      <c r="D26" s="57"/>
      <c r="E26" s="115">
        <f>SUMIF(A15:A25,"RNA",E15:E25)</f>
        <v>0</v>
      </c>
    </row>
    <row r="27" spans="1:11" x14ac:dyDescent="0.25">
      <c r="A27" s="16" t="s">
        <v>54</v>
      </c>
      <c r="B27" s="58" t="s">
        <v>307</v>
      </c>
      <c r="C27" s="56"/>
      <c r="D27" s="56"/>
      <c r="E27" s="115">
        <f>SUMIF(A15:A25,"Mares",E15:E25)</f>
        <v>0</v>
      </c>
    </row>
    <row r="28" spans="1:11" x14ac:dyDescent="0.25">
      <c r="A28" s="36" t="s">
        <v>208</v>
      </c>
      <c r="B28" s="59"/>
      <c r="C28" s="37"/>
      <c r="D28" s="37"/>
      <c r="E28" s="112">
        <f>SUM(E15:E25)</f>
        <v>0</v>
      </c>
    </row>
  </sheetData>
  <sheetProtection sheet="1" formatCells="0" formatColumns="0" formatRows="0" insertRows="0"/>
  <mergeCells count="8">
    <mergeCell ref="J10:J12"/>
    <mergeCell ref="F10:F14"/>
    <mergeCell ref="B1:C1"/>
    <mergeCell ref="A4:B5"/>
    <mergeCell ref="C4:G4"/>
    <mergeCell ref="C5:G5"/>
    <mergeCell ref="A6:B6"/>
    <mergeCell ref="C6:G6"/>
  </mergeCells>
  <dataValidations count="3">
    <dataValidation allowBlank="1" showInputMessage="1" showErrorMessage="1" sqref="C10:C13 C15:C18 C20:C24"/>
    <dataValidation type="list" allowBlank="1" showInputMessage="1" showErrorMessage="1" sqref="B28">
      <formula1>"Mares,RNA,matériel entretien,matériel valorisation"</formula1>
    </dataValidation>
    <dataValidation type="list" allowBlank="1" showInputMessage="1" showErrorMessage="1" sqref="A10:A25">
      <formula1>"Mares,RNA"</formula1>
    </dataValidation>
  </dataValidations>
  <pageMargins left="0.23622047244094491" right="0.23622047244094491" top="0.74803149606299213" bottom="0.74803149606299213" header="0.31496062992125984" footer="0.31496062992125984"/>
  <pageSetup paperSize="9" scale="84" fitToHeight="0" orientation="landscape" r:id="rId1"/>
  <headerFooter>
    <oddHeader>&amp;L&amp;"-,Gras"&amp;F         &amp;"-,Normal"&amp;A&amp;R&amp;D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Localisation projet'!$B$13:$B$31</xm:f>
          </x14:formula1>
          <xm:sqref>B10:B14</xm:sqref>
        </x14:dataValidation>
        <x14:dataValidation type="list" allowBlank="1" showInputMessage="1" showErrorMessage="1">
          <x14:formula1>
            <xm:f>'1. Localisation projet'!$B$20:$B$31</xm:f>
          </x14:formula1>
          <xm:sqref>B15:B25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
  <sheetViews>
    <sheetView showZeros="0" zoomScaleNormal="100" workbookViewId="0">
      <selection activeCell="H13" sqref="H13"/>
    </sheetView>
  </sheetViews>
  <sheetFormatPr baseColWidth="10" defaultColWidth="11.42578125" defaultRowHeight="15" x14ac:dyDescent="0.25"/>
  <cols>
    <col min="1" max="1" width="16.28515625" style="1" customWidth="1"/>
    <col min="2" max="2" width="11.28515625" style="62" customWidth="1"/>
    <col min="3" max="3" width="8.85546875" style="62" customWidth="1"/>
    <col min="4" max="4" width="13.42578125" style="1" customWidth="1"/>
    <col min="5" max="5" width="15.140625" style="1" customWidth="1"/>
    <col min="6" max="6" width="17.5703125" style="1" customWidth="1"/>
    <col min="7" max="7" width="17.28515625" style="1" customWidth="1"/>
    <col min="8" max="8" width="18.28515625" style="1" customWidth="1"/>
    <col min="9" max="9" width="26" style="1" customWidth="1"/>
    <col min="10" max="10" width="2" style="1" customWidth="1"/>
    <col min="11" max="12" width="20.7109375" style="1" customWidth="1"/>
    <col min="13" max="16384" width="11.42578125" style="1"/>
  </cols>
  <sheetData>
    <row r="1" spans="1:9" ht="15.75" x14ac:dyDescent="0.25">
      <c r="A1" s="111" t="s">
        <v>35</v>
      </c>
      <c r="C1" s="113">
        <f>'1. Localisation projet'!B1</f>
        <v>0</v>
      </c>
      <c r="D1" s="107"/>
    </row>
    <row r="2" spans="1:9" ht="15.75" x14ac:dyDescent="0.25">
      <c r="A2" s="108" t="s">
        <v>1</v>
      </c>
      <c r="B2" s="107"/>
      <c r="D2" s="113">
        <f>'1. Localisation projet'!C2</f>
        <v>0</v>
      </c>
    </row>
    <row r="3" spans="1:9" ht="15.75" x14ac:dyDescent="0.25">
      <c r="A3" s="108"/>
      <c r="B3" s="107"/>
      <c r="C3" s="107"/>
    </row>
    <row r="5" spans="1:9" s="61" customFormat="1" ht="28.5" customHeight="1" thickBot="1" x14ac:dyDescent="0.3">
      <c r="A5" s="60" t="s">
        <v>317</v>
      </c>
      <c r="B5" s="50"/>
      <c r="C5" s="50"/>
    </row>
    <row r="6" spans="1:9" ht="19.5" thickBot="1" x14ac:dyDescent="0.35">
      <c r="A6" s="260" t="s">
        <v>332</v>
      </c>
      <c r="B6" s="261"/>
      <c r="C6" s="261"/>
      <c r="D6" s="262"/>
      <c r="E6" s="260" t="s">
        <v>333</v>
      </c>
      <c r="F6" s="261"/>
      <c r="G6" s="261"/>
      <c r="H6" s="262"/>
      <c r="I6" s="263"/>
    </row>
    <row r="7" spans="1:9" ht="94.5" customHeight="1" x14ac:dyDescent="0.25">
      <c r="A7" s="264" t="s">
        <v>318</v>
      </c>
      <c r="B7" s="265" t="s">
        <v>319</v>
      </c>
      <c r="C7" s="265" t="s">
        <v>320</v>
      </c>
      <c r="D7" s="266" t="s">
        <v>334</v>
      </c>
      <c r="E7" s="267" t="s">
        <v>335</v>
      </c>
      <c r="F7" s="268" t="s">
        <v>336</v>
      </c>
      <c r="G7" s="269" t="s">
        <v>336</v>
      </c>
      <c r="H7" s="266" t="s">
        <v>337</v>
      </c>
      <c r="I7" s="270" t="s">
        <v>338</v>
      </c>
    </row>
    <row r="8" spans="1:9" ht="45" x14ac:dyDescent="0.25">
      <c r="A8" s="271" t="s">
        <v>339</v>
      </c>
      <c r="B8" s="272">
        <f>'2. Projet haies (forfait)'!F34</f>
        <v>0</v>
      </c>
      <c r="C8" s="273" t="s">
        <v>340</v>
      </c>
      <c r="D8" s="274">
        <f>'2. Projet haies (forfait)'!I34</f>
        <v>0</v>
      </c>
      <c r="E8" s="275"/>
      <c r="F8" s="276"/>
      <c r="G8" s="277"/>
      <c r="H8" s="278">
        <f t="shared" ref="H8:H13" si="0">D8-(E8+F8+G8)</f>
        <v>0</v>
      </c>
      <c r="I8" s="279" t="s">
        <v>341</v>
      </c>
    </row>
    <row r="9" spans="1:9" x14ac:dyDescent="0.25">
      <c r="A9" s="280" t="s">
        <v>55</v>
      </c>
      <c r="B9" s="272">
        <f>'2. Projet haies (forfait)'!F35</f>
        <v>0</v>
      </c>
      <c r="C9" s="273" t="s">
        <v>340</v>
      </c>
      <c r="D9" s="274">
        <f>'2. Projet haies (forfait)'!I35</f>
        <v>0</v>
      </c>
      <c r="E9" s="275"/>
      <c r="F9" s="276"/>
      <c r="G9" s="277"/>
      <c r="H9" s="278">
        <f t="shared" si="0"/>
        <v>0</v>
      </c>
      <c r="I9" s="279"/>
    </row>
    <row r="10" spans="1:9" x14ac:dyDescent="0.25">
      <c r="A10" s="280" t="s">
        <v>43</v>
      </c>
      <c r="B10" s="272">
        <f>'2. Projet haies (forfait)'!F36</f>
        <v>0</v>
      </c>
      <c r="C10" s="273" t="s">
        <v>340</v>
      </c>
      <c r="D10" s="274">
        <f>'2. Projet haies (forfait)'!I36</f>
        <v>0</v>
      </c>
      <c r="E10" s="275"/>
      <c r="F10" s="276"/>
      <c r="G10" s="277"/>
      <c r="H10" s="278">
        <f t="shared" si="0"/>
        <v>0</v>
      </c>
      <c r="I10" s="279"/>
    </row>
    <row r="11" spans="1:9" x14ac:dyDescent="0.25">
      <c r="A11" s="280" t="s">
        <v>200</v>
      </c>
      <c r="B11" s="272">
        <f>'3. Projet agroforest. (forfait)'!D25</f>
        <v>0</v>
      </c>
      <c r="C11" s="273" t="s">
        <v>342</v>
      </c>
      <c r="D11" s="274">
        <f>'3. Projet agroforest. (forfait)'!G25</f>
        <v>0</v>
      </c>
      <c r="E11" s="275"/>
      <c r="F11" s="276"/>
      <c r="G11" s="277"/>
      <c r="H11" s="278">
        <f t="shared" si="0"/>
        <v>0</v>
      </c>
      <c r="I11" s="279"/>
    </row>
    <row r="12" spans="1:9" x14ac:dyDescent="0.25">
      <c r="A12" s="280" t="s">
        <v>32</v>
      </c>
      <c r="B12" s="281"/>
      <c r="C12" s="282"/>
      <c r="D12" s="274">
        <f>'4. Projet mares_RNA (devis)'!E26</f>
        <v>0</v>
      </c>
      <c r="E12" s="275"/>
      <c r="F12" s="276"/>
      <c r="G12" s="277"/>
      <c r="H12" s="278">
        <f t="shared" si="0"/>
        <v>0</v>
      </c>
      <c r="I12" s="279"/>
    </row>
    <row r="13" spans="1:9" x14ac:dyDescent="0.25">
      <c r="A13" s="283" t="s">
        <v>307</v>
      </c>
      <c r="B13" s="284"/>
      <c r="C13" s="285"/>
      <c r="D13" s="274">
        <f>'4. Projet mares_RNA (devis)'!E27</f>
        <v>0</v>
      </c>
      <c r="E13" s="286"/>
      <c r="F13" s="287"/>
      <c r="G13" s="288"/>
      <c r="H13" s="278">
        <f t="shared" si="0"/>
        <v>0</v>
      </c>
      <c r="I13" s="279"/>
    </row>
    <row r="14" spans="1:9" ht="19.5" thickBot="1" x14ac:dyDescent="0.35">
      <c r="A14" s="289" t="s">
        <v>208</v>
      </c>
      <c r="B14" s="290"/>
      <c r="C14" s="291"/>
      <c r="D14" s="292">
        <f>SUM(D8:D13)</f>
        <v>0</v>
      </c>
      <c r="E14" s="293">
        <f>SUM(E8:E12)</f>
        <v>0</v>
      </c>
      <c r="F14" s="293">
        <f t="shared" ref="F14:G14" si="1">SUM(F8:F12)</f>
        <v>0</v>
      </c>
      <c r="G14" s="293">
        <f t="shared" si="1"/>
        <v>0</v>
      </c>
      <c r="H14" s="292">
        <f>SUM(H8:H12)</f>
        <v>0</v>
      </c>
      <c r="I14" s="294"/>
    </row>
    <row r="15" spans="1:9" x14ac:dyDescent="0.25">
      <c r="A15" s="295" t="s">
        <v>343</v>
      </c>
      <c r="B15" s="296"/>
      <c r="C15" s="297"/>
      <c r="D15" s="298"/>
      <c r="E15" s="299"/>
      <c r="F15" s="299"/>
      <c r="G15" s="299"/>
      <c r="H15" s="298"/>
      <c r="I15" s="299"/>
    </row>
    <row r="16" spans="1:9" ht="18.75" customHeight="1" x14ac:dyDescent="0.25">
      <c r="A16" s="3"/>
      <c r="B16" s="63"/>
      <c r="C16" s="31"/>
      <c r="D16" s="64"/>
      <c r="E16" s="64"/>
      <c r="F16" s="64"/>
      <c r="G16" s="64"/>
      <c r="H16" s="64"/>
    </row>
    <row r="17" spans="1:6" ht="15.75" x14ac:dyDescent="0.25">
      <c r="A17" s="60" t="s">
        <v>321</v>
      </c>
      <c r="B17" s="60"/>
      <c r="C17" s="60"/>
      <c r="D17" s="60"/>
      <c r="E17" s="60"/>
    </row>
    <row r="18" spans="1:6" ht="18" customHeight="1" x14ac:dyDescent="0.25">
      <c r="A18" s="65" t="s">
        <v>322</v>
      </c>
      <c r="B18" s="65"/>
      <c r="C18" s="1"/>
      <c r="E18" s="62"/>
    </row>
    <row r="19" spans="1:6" x14ac:dyDescent="0.25">
      <c r="A19" s="66"/>
      <c r="B19" s="66"/>
    </row>
    <row r="20" spans="1:6" ht="15" customHeight="1" thickBot="1" x14ac:dyDescent="0.3">
      <c r="A20" s="217"/>
      <c r="B20" s="217"/>
      <c r="C20" s="33"/>
      <c r="D20" s="33"/>
      <c r="E20" s="33"/>
      <c r="F20" s="33"/>
    </row>
    <row r="21" spans="1:6" x14ac:dyDescent="0.25">
      <c r="A21" s="218" t="s">
        <v>323</v>
      </c>
      <c r="B21" s="219"/>
      <c r="C21" s="220"/>
      <c r="E21" s="33"/>
      <c r="F21" s="33"/>
    </row>
    <row r="22" spans="1:6" x14ac:dyDescent="0.25">
      <c r="A22" s="221"/>
      <c r="B22" s="222"/>
      <c r="C22" s="223"/>
    </row>
    <row r="23" spans="1:6" x14ac:dyDescent="0.25">
      <c r="A23" s="221"/>
      <c r="B23" s="222"/>
      <c r="C23" s="223"/>
    </row>
    <row r="24" spans="1:6" x14ac:dyDescent="0.25">
      <c r="A24" s="221"/>
      <c r="B24" s="222"/>
      <c r="C24" s="223"/>
    </row>
    <row r="25" spans="1:6" ht="15.75" thickBot="1" x14ac:dyDescent="0.3">
      <c r="A25" s="224"/>
      <c r="B25" s="225"/>
      <c r="C25" s="226"/>
    </row>
  </sheetData>
  <sheetProtection sheet="1" formatCells="0" formatColumns="0" formatRows="0" insertRows="0"/>
  <mergeCells count="4">
    <mergeCell ref="A20:B20"/>
    <mergeCell ref="A21:C25"/>
    <mergeCell ref="A6:D6"/>
    <mergeCell ref="E6:H6"/>
  </mergeCells>
  <conditionalFormatting sqref="B13">
    <cfRule type="cellIs" dxfId="0" priority="1" operator="between">
      <formula>1</formula>
      <formula>5</formula>
    </cfRule>
  </conditionalFormatting>
  <pageMargins left="0.70866141732283472" right="0.70866141732283472" top="0.74803149606299213" bottom="0.74803149606299213" header="0.31496062992125984" footer="0.31496062992125984"/>
  <pageSetup paperSize="9" scale="91" orientation="landscape" r:id="rId1"/>
  <headerFooter>
    <oddHeader>&amp;L&amp;"-,Gras"&amp;F        &amp;"-,Normal"&amp;A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print="0" autoFill="0" autoLine="0" autoPict="0">
                <anchor moveWithCells="1">
                  <from>
                    <xdr:col>6</xdr:col>
                    <xdr:colOff>361950</xdr:colOff>
                    <xdr:row>17</xdr:row>
                    <xdr:rowOff>19050</xdr:rowOff>
                  </from>
                  <to>
                    <xdr:col>6</xdr:col>
                    <xdr:colOff>790575</xdr:colOff>
                    <xdr:row>18</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23BF471ADECF498B8D6E43B7DF3130" ma:contentTypeVersion="18" ma:contentTypeDescription="Crée un document." ma:contentTypeScope="" ma:versionID="7288c126191fbe14f71ed0b563d8df34">
  <xsd:schema xmlns:xsd="http://www.w3.org/2001/XMLSchema" xmlns:xs="http://www.w3.org/2001/XMLSchema" xmlns:p="http://schemas.microsoft.com/office/2006/metadata/properties" xmlns:ns2="eb557d36-182a-44af-822d-8ba274f8fc94" xmlns:ns3="cf268028-d596-43ea-9461-7c1c10754ac9" targetNamespace="http://schemas.microsoft.com/office/2006/metadata/properties" ma:root="true" ma:fieldsID="34d719f8e17514924d7ed8d8ccf0c2d0" ns2:_="" ns3:_="">
    <xsd:import namespace="eb557d36-182a-44af-822d-8ba274f8fc94"/>
    <xsd:import namespace="cf268028-d596-43ea-9461-7c1c10754a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557d36-182a-44af-822d-8ba274f8f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c321336-a6bf-418f-9457-b424f02703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268028-d596-43ea-9461-7c1c10754ac9"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2cc1330-65f7-4f3e-970e-725628126964}" ma:internalName="TaxCatchAll" ma:showField="CatchAllData" ma:web="cf268028-d596-43ea-9461-7c1c10754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f268028-d596-43ea-9461-7c1c10754ac9" xsi:nil="true"/>
    <lcf76f155ced4ddcb4097134ff3c332f xmlns="eb557d36-182a-44af-822d-8ba274f8fc94">
      <Terms xmlns="http://schemas.microsoft.com/office/infopath/2007/PartnerControls"/>
    </lcf76f155ced4ddcb4097134ff3c332f>
    <SharedWithUsers xmlns="cf268028-d596-43ea-9461-7c1c10754ac9">
      <UserInfo>
        <DisplayName>YAHYA Mona</DisplayName>
        <AccountId>937</AccountId>
        <AccountType/>
      </UserInfo>
    </SharedWithUsers>
  </documentManagement>
</p:properties>
</file>

<file path=customXml/itemProps1.xml><?xml version="1.0" encoding="utf-8"?>
<ds:datastoreItem xmlns:ds="http://schemas.openxmlformats.org/officeDocument/2006/customXml" ds:itemID="{461AB7C6-27BE-4190-9377-BA2E3E1B0BDE}">
  <ds:schemaRefs>
    <ds:schemaRef ds:uri="http://schemas.microsoft.com/sharepoint/v3/contenttype/forms"/>
  </ds:schemaRefs>
</ds:datastoreItem>
</file>

<file path=customXml/itemProps2.xml><?xml version="1.0" encoding="utf-8"?>
<ds:datastoreItem xmlns:ds="http://schemas.openxmlformats.org/officeDocument/2006/customXml" ds:itemID="{893BEF8B-02B0-44D3-B679-E040A1F06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557d36-182a-44af-822d-8ba274f8fc94"/>
    <ds:schemaRef ds:uri="cf268028-d596-43ea-9461-7c1c10754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02B345-B99D-49C6-8261-E2D7BE609983}">
  <ds:schemaRef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eb557d36-182a-44af-822d-8ba274f8fc94"/>
    <ds:schemaRef ds:uri="http://purl.org/dc/elements/1.1/"/>
    <ds:schemaRef ds:uri="cf268028-d596-43ea-9461-7c1c10754ac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1. Localisation projet</vt:lpstr>
      <vt:lpstr>2. Projet haies (forfait)</vt:lpstr>
      <vt:lpstr>3. Projet agroforest. (forfait)</vt:lpstr>
      <vt:lpstr>4. Projet mares_RNA (devis)</vt:lpstr>
      <vt:lpstr> 5. Synthèse projet à signer</vt:lpstr>
      <vt:lpstr>' 5. Synthèse projet à signer'!Zone_d_impression</vt:lpstr>
      <vt:lpstr>'1. Localisation projet'!Zone_d_impression</vt:lpstr>
      <vt:lpstr>'2. Projet haies (forfait)'!Zone_d_impression</vt:lpstr>
      <vt:lpstr>'3. Projet agroforest. (forfait)'!Zone_d_impression</vt:lpstr>
      <vt:lpstr>'4. Projet mares_RNA (devis)'!Zone_d_impression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DUPE Geraldine</dc:creator>
  <cp:keywords/>
  <dc:description/>
  <cp:lastModifiedBy>Véronique Fruchet</cp:lastModifiedBy>
  <cp:revision>2</cp:revision>
  <dcterms:created xsi:type="dcterms:W3CDTF">2022-06-08T12:28:33Z</dcterms:created>
  <dcterms:modified xsi:type="dcterms:W3CDTF">2024-09-20T13:42:31Z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0x010100F223BF471ADECF498B8D6E43B7DF3130</vt:lpwstr>
  </property>
  <property fmtid="{D5CDD505-2E9C-101B-9397-08002B2CF9AE}" pid="3" name="MediaServiceImageTags">
    <vt:lpwstr/>
  </property>
</Properties>
</file>