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S:\c_environnement\BOCAGE-HAIES\01_Pacte en faveur de la Haie\2 - AAP investissement\docs sous DS\DS paiement\"/>
    </mc:Choice>
  </mc:AlternateContent>
  <xr:revisionPtr revIDLastSave="0" documentId="13_ncr:1_{93D121E5-A11D-4DFB-9D78-2DAF343DDEA3}" xr6:coauthVersionLast="47" xr6:coauthVersionMax="47" xr10:uidLastSave="{00000000-0000-0000-0000-000000000000}"/>
  <bookViews>
    <workbookView xWindow="49170" yWindow="-120" windowWidth="29040" windowHeight="15720" activeTab="4" xr2:uid="{00000000-000D-0000-FFFF-FFFF00000000}"/>
  </bookViews>
  <sheets>
    <sheet name="1. Localisation projet" sheetId="1" r:id="rId1"/>
    <sheet name="2. Projet haies (forfait)" sheetId="2" r:id="rId2"/>
    <sheet name="3. Projet agroforest. (forfait)" sheetId="3" r:id="rId3"/>
    <sheet name="4. Projet RNA (devis)" sheetId="4" r:id="rId4"/>
    <sheet name=" 5. Synthèse projet à signer" sheetId="5" r:id="rId5"/>
  </sheets>
  <definedNames>
    <definedName name="_xlnm.Print_Area" localSheetId="4">' 5. Synthèse projet à signer'!$A$1:$E$22</definedName>
    <definedName name="_xlnm.Print_Area" localSheetId="0">'1. Localisation projet'!$A$1:$J$28</definedName>
    <definedName name="_xlnm.Print_Area" localSheetId="1">'2. Projet haies (forfait)'!$A$1:$Q$118</definedName>
    <definedName name="_xlnm.Print_Area" localSheetId="2">'3. Projet agroforest. (forfait)'!$A$1:$K$80</definedName>
    <definedName name="_xlnm.Print_Area" localSheetId="3">'4. Projet RNA (devis)'!$A$1:$G$22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2" i="2" l="1"/>
  <c r="I32" i="2"/>
  <c r="E21" i="4"/>
  <c r="I78" i="3"/>
  <c r="J116" i="2"/>
  <c r="I77" i="3"/>
  <c r="J115" i="2"/>
  <c r="K14" i="3"/>
  <c r="J20" i="3"/>
  <c r="J14" i="3"/>
  <c r="J15" i="3"/>
  <c r="J16" i="3"/>
  <c r="E14" i="3"/>
  <c r="I114" i="2"/>
  <c r="J117" i="2"/>
  <c r="F78" i="3"/>
  <c r="F76" i="3"/>
  <c r="H76" i="3"/>
  <c r="E76" i="3"/>
  <c r="D11" i="5" l="1"/>
  <c r="L20" i="2" l="1"/>
  <c r="N20" i="2" s="1"/>
  <c r="C2" i="2"/>
  <c r="N25" i="2"/>
  <c r="L19" i="2"/>
  <c r="L21" i="2"/>
  <c r="L22" i="2"/>
  <c r="N22" i="2" s="1"/>
  <c r="L23" i="2"/>
  <c r="N23" i="2" s="1"/>
  <c r="L24" i="2"/>
  <c r="L25" i="2"/>
  <c r="L26" i="2"/>
  <c r="L27" i="2"/>
  <c r="L28" i="2"/>
  <c r="L29" i="2"/>
  <c r="I16" i="2"/>
  <c r="I17" i="2"/>
  <c r="I18" i="2"/>
  <c r="I19" i="2"/>
  <c r="I20" i="2"/>
  <c r="N19" i="2" s="1"/>
  <c r="I21" i="2"/>
  <c r="I22" i="2"/>
  <c r="N21" i="2" s="1"/>
  <c r="I23" i="2"/>
  <c r="I24" i="2"/>
  <c r="I25" i="2"/>
  <c r="N24" i="2" s="1"/>
  <c r="I26" i="2"/>
  <c r="I27" i="2"/>
  <c r="N26" i="2" s="1"/>
  <c r="I28" i="2"/>
  <c r="N27" i="2" s="1"/>
  <c r="I29" i="2"/>
  <c r="N28" i="2" s="1"/>
  <c r="E16" i="2"/>
  <c r="G16" i="2" s="1"/>
  <c r="E17" i="2"/>
  <c r="G17" i="2" s="1"/>
  <c r="E18" i="2"/>
  <c r="E19" i="2"/>
  <c r="G19" i="2" s="1"/>
  <c r="E20" i="2"/>
  <c r="G20" i="2" s="1"/>
  <c r="E21" i="2"/>
  <c r="E22" i="2"/>
  <c r="E23" i="2"/>
  <c r="G23" i="2" s="1"/>
  <c r="E24" i="2"/>
  <c r="G24" i="2" s="1"/>
  <c r="E25" i="2"/>
  <c r="G25" i="2" s="1"/>
  <c r="E26" i="2"/>
  <c r="E27" i="2"/>
  <c r="G27" i="2" s="1"/>
  <c r="E28" i="2"/>
  <c r="G28" i="2" s="1"/>
  <c r="E29" i="2"/>
  <c r="G18" i="2"/>
  <c r="G21" i="2"/>
  <c r="G22" i="2"/>
  <c r="G26" i="2"/>
  <c r="G29" i="2"/>
  <c r="P21" i="2"/>
  <c r="P22" i="2"/>
  <c r="P23" i="2"/>
  <c r="P24" i="2"/>
  <c r="P25" i="2"/>
  <c r="P26" i="2"/>
  <c r="P27" i="2"/>
  <c r="P28" i="2"/>
  <c r="P29" i="2"/>
  <c r="P20" i="2"/>
  <c r="K22" i="3"/>
  <c r="K21" i="3"/>
  <c r="K20" i="3"/>
  <c r="K19" i="3"/>
  <c r="K18" i="3"/>
  <c r="K17" i="3"/>
  <c r="K16" i="3"/>
  <c r="K15" i="3"/>
  <c r="H79" i="3"/>
  <c r="I79" i="3" s="1"/>
  <c r="K13" i="3"/>
  <c r="K12" i="3"/>
  <c r="L31" i="2"/>
  <c r="P19" i="2"/>
  <c r="P16" i="2"/>
  <c r="P17" i="2"/>
  <c r="P18" i="2"/>
  <c r="P15" i="2"/>
  <c r="E12" i="5"/>
  <c r="C1" i="5"/>
  <c r="I24" i="3"/>
  <c r="B10" i="5" s="1"/>
  <c r="H24" i="3"/>
  <c r="K23" i="3"/>
  <c r="J23" i="3"/>
  <c r="J22" i="3"/>
  <c r="J21" i="3"/>
  <c r="J19" i="3"/>
  <c r="J18" i="3"/>
  <c r="J17" i="3"/>
  <c r="J13" i="3"/>
  <c r="J12" i="3"/>
  <c r="M33" i="2"/>
  <c r="F33" i="2"/>
  <c r="D9" i="5"/>
  <c r="I31" i="2"/>
  <c r="M32" i="2"/>
  <c r="B9" i="5" s="1"/>
  <c r="L32" i="2"/>
  <c r="E32" i="2"/>
  <c r="E31" i="2"/>
  <c r="Q33" i="2"/>
  <c r="L30" i="2"/>
  <c r="N30" i="2"/>
  <c r="L18" i="2"/>
  <c r="L16" i="2"/>
  <c r="L15" i="2"/>
  <c r="P31" i="2" l="1"/>
  <c r="D8" i="5" s="1"/>
  <c r="P33" i="2"/>
  <c r="L33" i="2"/>
  <c r="G114" i="2"/>
  <c r="G116" i="2" s="1"/>
  <c r="N18" i="2"/>
  <c r="I30" i="2"/>
  <c r="N29" i="2" s="1"/>
  <c r="E30" i="2"/>
  <c r="G30" i="2" s="1"/>
  <c r="G14" i="3"/>
  <c r="G15" i="3"/>
  <c r="G16" i="3"/>
  <c r="G17" i="3"/>
  <c r="G18" i="3"/>
  <c r="G19" i="3"/>
  <c r="G20" i="3"/>
  <c r="G21" i="3"/>
  <c r="G22" i="3"/>
  <c r="G23" i="3"/>
  <c r="E15" i="3"/>
  <c r="E16" i="3"/>
  <c r="E17" i="3"/>
  <c r="E18" i="3"/>
  <c r="E19" i="3"/>
  <c r="E20" i="3"/>
  <c r="E21" i="3"/>
  <c r="E22" i="3"/>
  <c r="E23" i="3"/>
  <c r="C1" i="2"/>
  <c r="C2" i="3"/>
  <c r="C1" i="3"/>
  <c r="C2" i="5"/>
  <c r="C2" i="4"/>
  <c r="C1" i="4"/>
  <c r="F32" i="2"/>
  <c r="F31" i="2"/>
  <c r="M31" i="2" l="1"/>
  <c r="B8" i="5" s="1"/>
  <c r="Q31" i="2"/>
  <c r="Q32" i="2"/>
  <c r="I33" i="2"/>
  <c r="G117" i="2"/>
  <c r="D24" i="3"/>
  <c r="C24" i="3"/>
  <c r="G13" i="3"/>
  <c r="G12" i="3"/>
  <c r="E13" i="3"/>
  <c r="K24" i="3" l="1"/>
  <c r="D10" i="5" s="1"/>
  <c r="D12" i="5" s="1"/>
  <c r="N15" i="2"/>
  <c r="N16" i="2"/>
  <c r="N17" i="2"/>
  <c r="I15" i="2"/>
  <c r="E33" i="2" l="1"/>
  <c r="E79" i="3" l="1"/>
  <c r="F79" i="3" s="1"/>
  <c r="G24" i="3"/>
  <c r="E12" i="3"/>
  <c r="E15" i="2"/>
  <c r="G15" i="2" s="1"/>
</calcChain>
</file>

<file path=xl/sharedStrings.xml><?xml version="1.0" encoding="utf-8"?>
<sst xmlns="http://schemas.openxmlformats.org/spreadsheetml/2006/main" count="386" uniqueCount="328">
  <si>
    <t>NOM DU PORTEUR :</t>
  </si>
  <si>
    <t>CAMPAGNE DE PLANTATION :</t>
  </si>
  <si>
    <t>Localisation par parcelle et propriétaire</t>
  </si>
  <si>
    <t>Type d'investissements</t>
  </si>
  <si>
    <t>identifiant cartographique</t>
  </si>
  <si>
    <t>Surface agricole</t>
  </si>
  <si>
    <t>Si agricole, îlot PAC</t>
  </si>
  <si>
    <t>Commune</t>
  </si>
  <si>
    <t>(Code INSEE)</t>
  </si>
  <si>
    <t>Nom du propriétaire</t>
  </si>
  <si>
    <t>Parcelle</t>
  </si>
  <si>
    <t>Oui/Non</t>
  </si>
  <si>
    <t>Section / N°</t>
  </si>
  <si>
    <t>agroforesterie</t>
  </si>
  <si>
    <t>BEN1_HAIE1</t>
  </si>
  <si>
    <t xml:space="preserve">Oui </t>
  </si>
  <si>
    <t>XXX</t>
  </si>
  <si>
    <t>M. DUPONT</t>
  </si>
  <si>
    <t>ZA</t>
  </si>
  <si>
    <t>Exemples</t>
  </si>
  <si>
    <t>regarnissage haie</t>
  </si>
  <si>
    <t>BEN1_HAIE2</t>
  </si>
  <si>
    <t>Nouvelle haie</t>
  </si>
  <si>
    <t>BEN1_HAIE3</t>
  </si>
  <si>
    <t>RNA</t>
  </si>
  <si>
    <t>BEN1_RNA1</t>
  </si>
  <si>
    <t>BEN1_HAIE4</t>
  </si>
  <si>
    <t>NOM DU PORTEUR  :</t>
  </si>
  <si>
    <t>Projet technico-économique haie - détail par planteur</t>
  </si>
  <si>
    <t>Type de travaux</t>
  </si>
  <si>
    <t>Forfait / arbre</t>
  </si>
  <si>
    <t>Nouvelle haie à plat</t>
  </si>
  <si>
    <t>Regarnissage haie</t>
  </si>
  <si>
    <t>Nouvelle haie sur talus</t>
  </si>
  <si>
    <t>Supplément de 4,70 € par arbre sur talus</t>
  </si>
  <si>
    <t>Identifiant 
cartographique</t>
  </si>
  <si>
    <t>Nbre de rang haie 
(1= simple, 2=double...)</t>
  </si>
  <si>
    <t>Linéaire développé (ml)</t>
  </si>
  <si>
    <t>Nombre d'arbres plantés</t>
  </si>
  <si>
    <t>Forfait</t>
  </si>
  <si>
    <t>Montant éligible HT
base forfaits</t>
  </si>
  <si>
    <t>Sous total</t>
  </si>
  <si>
    <t>Regarnissage</t>
  </si>
  <si>
    <t>Liste des essences au global du projet</t>
  </si>
  <si>
    <t xml:space="preserve">Essences prévues </t>
  </si>
  <si>
    <t>Nombre de plants</t>
  </si>
  <si>
    <t>Plants labellisés</t>
  </si>
  <si>
    <t>(Végétal local ou MFR)</t>
  </si>
  <si>
    <t>Erable champêtre</t>
  </si>
  <si>
    <t>Acer campestre L., 1753</t>
  </si>
  <si>
    <t>Erable plane</t>
  </si>
  <si>
    <t>Acer platonoides</t>
  </si>
  <si>
    <t>Aulne glutineux</t>
  </si>
  <si>
    <t>Alnus glutinosa (L.) Gaertn., 1790</t>
  </si>
  <si>
    <t>Bouleau pubescent</t>
  </si>
  <si>
    <t>Betula pubescens Ehrh., 1791</t>
  </si>
  <si>
    <t xml:space="preserve">Bouleau verruqueux </t>
  </si>
  <si>
    <t xml:space="preserve">Betula verrucosa ou Betula pendula </t>
  </si>
  <si>
    <t>Charme</t>
  </si>
  <si>
    <t>Carpinus betulus L., 1753</t>
  </si>
  <si>
    <t>Chataigner</t>
  </si>
  <si>
    <t>Castanea sativa</t>
  </si>
  <si>
    <t>Cornouiller mâle</t>
  </si>
  <si>
    <t>Cornus mas L., 1753</t>
  </si>
  <si>
    <t>Cornouiller sanguin</t>
  </si>
  <si>
    <t>Cornus sanguinea L., 1753</t>
  </si>
  <si>
    <t>Corylus avellana L., 1753</t>
  </si>
  <si>
    <t>Néflier</t>
  </si>
  <si>
    <t>Crataegus germanica / Mespilus germanica</t>
  </si>
  <si>
    <t>Crataegus laevigata (Poir.) DC., 1825</t>
  </si>
  <si>
    <t>Aubépine monogyne / à 1 style</t>
  </si>
  <si>
    <t>Crataegus monogyna Jacq., 1775</t>
  </si>
  <si>
    <t>Genêt à balai</t>
  </si>
  <si>
    <t>Cytisus scoparius (L.) Link, 1822</t>
  </si>
  <si>
    <t>Fusain d'Europe</t>
  </si>
  <si>
    <t>Euonymus europaeus L., 1753</t>
  </si>
  <si>
    <t>Hêtre</t>
  </si>
  <si>
    <t>Fagus sylvatica L., 1753</t>
  </si>
  <si>
    <t>Bourdaine</t>
  </si>
  <si>
    <t>Frangula alnus Mill., 1768</t>
  </si>
  <si>
    <t>(Rhamnus frangula)</t>
  </si>
  <si>
    <t>Frêne commun*</t>
  </si>
  <si>
    <t>Fraxinus excelsior L., 1753*</t>
  </si>
  <si>
    <t>Frêne oxyphylle*</t>
  </si>
  <si>
    <t>Fraxinus angustifolia subsp. oxycarpa (M.Bieb. ex Willd.) Franco &amp; Rocha Afonso, 1971*</t>
  </si>
  <si>
    <t>Argousier</t>
  </si>
  <si>
    <t>Hippophae rhamnoides L., 1753</t>
  </si>
  <si>
    <t>Houx</t>
  </si>
  <si>
    <t>Ilex aquifolium L., 1753</t>
  </si>
  <si>
    <t>Génévrier commun</t>
  </si>
  <si>
    <t>Juniperus communis L., 1753</t>
  </si>
  <si>
    <t>Troène commun</t>
  </si>
  <si>
    <t>Ligustrum vulgare L., 1753</t>
  </si>
  <si>
    <t>Chèvrefeuille des bois</t>
  </si>
  <si>
    <t>Lonicera periclymenum L., 1753</t>
  </si>
  <si>
    <t>Chèvrefeuille des haies</t>
  </si>
  <si>
    <t>Lonicera xylosteum L., 1753</t>
  </si>
  <si>
    <t>Pommier sauvage</t>
  </si>
  <si>
    <t>Malus sylvestris Mill., 1768</t>
  </si>
  <si>
    <t>Mûrier blanc</t>
  </si>
  <si>
    <t>Morus alba</t>
  </si>
  <si>
    <t>Mûrier noir</t>
  </si>
  <si>
    <t>Morus nigra</t>
  </si>
  <si>
    <t>Peuplier blanc</t>
  </si>
  <si>
    <t>Populus alba L., 1753</t>
  </si>
  <si>
    <t>Peuplier noir</t>
  </si>
  <si>
    <t>Populus nigra</t>
  </si>
  <si>
    <t>Peuplier tremble</t>
  </si>
  <si>
    <t>Populus tremula L., 1753</t>
  </si>
  <si>
    <t>Merisier</t>
  </si>
  <si>
    <t>Prunus avium (L.) L., 1755</t>
  </si>
  <si>
    <t>Cerisier Sainte Lucie</t>
  </si>
  <si>
    <t>Prunus mahaleb L., 1753</t>
  </si>
  <si>
    <t>Prunellier</t>
  </si>
  <si>
    <t>Prunus spinosa L., 1753</t>
  </si>
  <si>
    <t>Poirier sauvage / franc</t>
  </si>
  <si>
    <t>Pyrus communis subsp. pyraster (L.) Ehrh., 1780</t>
  </si>
  <si>
    <t>Poirier à feuille en cœur</t>
  </si>
  <si>
    <t>Pyrus cordata Desv., 1818</t>
  </si>
  <si>
    <t xml:space="preserve">Chêne chevelu </t>
  </si>
  <si>
    <t>Quercus cerris</t>
  </si>
  <si>
    <t>Chêne vert</t>
  </si>
  <si>
    <t>Quercus ilex L., 1753</t>
  </si>
  <si>
    <t>Chêne rouvre / Chêne sessile</t>
  </si>
  <si>
    <t>Quercus petraea Liebl., 1784</t>
  </si>
  <si>
    <t>Chêne pubescent</t>
  </si>
  <si>
    <t>Quercus pubescens Willd., 1805</t>
  </si>
  <si>
    <t>chêne tauzin</t>
  </si>
  <si>
    <t>Quercus pyrenaica</t>
  </si>
  <si>
    <t>Chêne pédonculé</t>
  </si>
  <si>
    <t>Quercus robur L., 1753</t>
  </si>
  <si>
    <t>Nerprun purgatif</t>
  </si>
  <si>
    <t>Rhamnus cathartica L., 1753</t>
  </si>
  <si>
    <t>Groseiller à grappe</t>
  </si>
  <si>
    <t>Ribes rubrum L., 1753</t>
  </si>
  <si>
    <t>Eglantier</t>
  </si>
  <si>
    <t>Rosa canina L., 1753</t>
  </si>
  <si>
    <t>Fragon</t>
  </si>
  <si>
    <t>Ruscus aculeatus L., 1753</t>
  </si>
  <si>
    <t>Saule blanc</t>
  </si>
  <si>
    <t>Salix alba L., 1753</t>
  </si>
  <si>
    <t>Saule roux</t>
  </si>
  <si>
    <t>Salix atrocinerea Brot., 1804</t>
  </si>
  <si>
    <t>Saule marsault</t>
  </si>
  <si>
    <t>Salix caprea L., 1753</t>
  </si>
  <si>
    <t>Saule cendré</t>
  </si>
  <si>
    <t>Salix cinerea L., 1753</t>
  </si>
  <si>
    <t>Saule fragile</t>
  </si>
  <si>
    <t>Salix fragilis L., 1753</t>
  </si>
  <si>
    <t>Saule pourpre</t>
  </si>
  <si>
    <t>Salix purpurea L., 1753</t>
  </si>
  <si>
    <t>Saule à 3 étamines</t>
  </si>
  <si>
    <t>Salix triandra L., 1753</t>
  </si>
  <si>
    <t>Saule des vanniers</t>
  </si>
  <si>
    <t>Salix viminalis L., 1753</t>
  </si>
  <si>
    <t>Sureau noir</t>
  </si>
  <si>
    <t>Sambucus nigra L., 1753</t>
  </si>
  <si>
    <t>Sorbier des oiseleurs</t>
  </si>
  <si>
    <t>Sorbus aucuparia L., 1753</t>
  </si>
  <si>
    <t>Cormier</t>
  </si>
  <si>
    <t>Sorbus domestica L., 1753</t>
  </si>
  <si>
    <t>Alisier torminal</t>
  </si>
  <si>
    <t>Sorbus torminalis (L.) Crantz, 1763</t>
  </si>
  <si>
    <t>If</t>
  </si>
  <si>
    <t>Taxus baccata L., 1753</t>
  </si>
  <si>
    <t>Tilleul à petites feuilles</t>
  </si>
  <si>
    <t>Tilia cordata Mill., 1768</t>
  </si>
  <si>
    <t xml:space="preserve">Tilleul à grandes feuilles </t>
  </si>
  <si>
    <t>Tilia platyphyllos Scop., 1771</t>
  </si>
  <si>
    <t>Ajonc d'Europe</t>
  </si>
  <si>
    <t>Ulex europaeus L., 1753</t>
  </si>
  <si>
    <t>Orme lisse</t>
  </si>
  <si>
    <t>Ulmus laevis Pall., 1784</t>
  </si>
  <si>
    <t>Orme champêtre</t>
  </si>
  <si>
    <t>Ulmus minor Mill., 1768</t>
  </si>
  <si>
    <t>Viorne lantane</t>
  </si>
  <si>
    <t>Viburnum lantana L., 1753</t>
  </si>
  <si>
    <t>Viorne obier</t>
  </si>
  <si>
    <t>Viburnum opulus L., 1753</t>
  </si>
  <si>
    <t>Prunier de Damas</t>
  </si>
  <si>
    <t>Prunus domestica var. insititia (L.) Fiori &amp; Paol., 1898</t>
  </si>
  <si>
    <t>Total de plants du projet</t>
  </si>
  <si>
    <t xml:space="preserve">-   </t>
  </si>
  <si>
    <t>nombre de plants VL ou MFR</t>
  </si>
  <si>
    <t>% de plants VL/MFR</t>
  </si>
  <si>
    <t>Projet technico-économique agroforesterie - détail par planteur</t>
  </si>
  <si>
    <t>Agroforesterie</t>
  </si>
  <si>
    <t>Identifiant cartographique</t>
  </si>
  <si>
    <t>Surface du projet (ha)</t>
  </si>
  <si>
    <t>Nbre d'arbres plantés</t>
  </si>
  <si>
    <t>Densité (plants par ha)</t>
  </si>
  <si>
    <t>Montant éligible base forfaits</t>
  </si>
  <si>
    <t>BEN3_AGROF1</t>
  </si>
  <si>
    <t>Exemple</t>
  </si>
  <si>
    <t>TOTAL</t>
  </si>
  <si>
    <r>
      <rPr>
        <b/>
        <sz val="11"/>
        <rFont val="Calibri"/>
        <family val="2"/>
        <scheme val="minor"/>
      </rPr>
      <t xml:space="preserve">Plants labellisés
</t>
    </r>
    <r>
      <rPr>
        <b/>
        <sz val="8"/>
        <rFont val="Calibri"/>
        <family val="2"/>
        <scheme val="minor"/>
      </rPr>
      <t>(Végétal local ou MFR)</t>
    </r>
  </si>
  <si>
    <t xml:space="preserve">ALISIER TORMINAL </t>
  </si>
  <si>
    <t>SORBUS TORMINALIS</t>
  </si>
  <si>
    <t xml:space="preserve">AULNE GLUTINEUX </t>
  </si>
  <si>
    <t>ALNUS GLUTINOSA</t>
  </si>
  <si>
    <t xml:space="preserve">AULNE A FEUILLE EN CŒUR </t>
  </si>
  <si>
    <t>ALNUS CORDATA</t>
  </si>
  <si>
    <t xml:space="preserve">BOULEAU VERRUQUEUX </t>
  </si>
  <si>
    <t>BETULA PENDULA</t>
  </si>
  <si>
    <t xml:space="preserve">BOULEAU PUBESCENT </t>
  </si>
  <si>
    <t>BETULA PUBESCENS</t>
  </si>
  <si>
    <t xml:space="preserve">CHARME COMMUN </t>
  </si>
  <si>
    <t>CARPINUS BETULUS</t>
  </si>
  <si>
    <t xml:space="preserve">CHATAIGNIER </t>
  </si>
  <si>
    <t>CASTANEA SATIVA</t>
  </si>
  <si>
    <t xml:space="preserve">CHENE CHEVELU </t>
  </si>
  <si>
    <t>QUERCUS CERRIS</t>
  </si>
  <si>
    <t xml:space="preserve">CHENE ROUGE </t>
  </si>
  <si>
    <t>QUERCUS RUBRA</t>
  </si>
  <si>
    <t xml:space="preserve">CHENE TAUZIN </t>
  </si>
  <si>
    <t>QUERCUS PYRENAICA</t>
  </si>
  <si>
    <t xml:space="preserve">CHENE VERT </t>
  </si>
  <si>
    <t>QUERCUS ILEX</t>
  </si>
  <si>
    <t xml:space="preserve">CHENE SESSILE </t>
  </si>
  <si>
    <t>QUERCUS PETRAEA</t>
  </si>
  <si>
    <t xml:space="preserve">CHENE PEDONCULE </t>
  </si>
  <si>
    <t>QUERCUS ROBUR</t>
  </si>
  <si>
    <t xml:space="preserve">CHENE PUBESCENT </t>
  </si>
  <si>
    <t>QUERCUS PUBESCENS</t>
  </si>
  <si>
    <t xml:space="preserve">CORMIER </t>
  </si>
  <si>
    <t>SORBUS DOMESTICA</t>
  </si>
  <si>
    <t xml:space="preserve">ÉRABLE CHAMPETRE </t>
  </si>
  <si>
    <t>ACER CAMPESTRE</t>
  </si>
  <si>
    <t xml:space="preserve">ERABLE PLANE </t>
  </si>
  <si>
    <t>ACER PLATANOIDES</t>
  </si>
  <si>
    <t xml:space="preserve">ERABLE SYCOMORE </t>
  </si>
  <si>
    <t>ACER PSEUDOPLATANUS</t>
  </si>
  <si>
    <t xml:space="preserve">FEVIER </t>
  </si>
  <si>
    <t>GLEDITSIA TRIACANTHOS</t>
  </si>
  <si>
    <t>HETRE COMMUN</t>
  </si>
  <si>
    <t>FAGUS SYLVATICA</t>
  </si>
  <si>
    <t>MERISIER</t>
  </si>
  <si>
    <t>PRUNUS AVIUM</t>
  </si>
  <si>
    <t>MURIER BLANC ET NOIR</t>
  </si>
  <si>
    <t>MORUS ALBA ET NIGRA</t>
  </si>
  <si>
    <t>NOYER COMMUN ET HYBRIDE</t>
  </si>
  <si>
    <t>JUGLANS REGIA ET JUGLANS MAJOR/NIGRA X REGIA NOYER NOIR –JUGLANS NIGRA</t>
  </si>
  <si>
    <t>NOYER NOIR</t>
  </si>
  <si>
    <t>JUGLANS NIGRA</t>
  </si>
  <si>
    <t>ORME CHAMPÊTRE</t>
  </si>
  <si>
    <t>ULMUS MINOR</t>
  </si>
  <si>
    <t>ORME DE LUTECE (HYBRIDE)</t>
  </si>
  <si>
    <t>ULMUS LUTECE</t>
  </si>
  <si>
    <t>POIRIER FRANC</t>
  </si>
  <si>
    <t>PYRUS PYRASTER</t>
  </si>
  <si>
    <t>PEUPLIER NOIR</t>
  </si>
  <si>
    <t>POPULUS NIGRA</t>
  </si>
  <si>
    <t>PEUPLIER TREMBLE</t>
  </si>
  <si>
    <t>POPULUS TREMULA</t>
  </si>
  <si>
    <t>PEUPLIER</t>
  </si>
  <si>
    <t xml:space="preserve"> POPULUS SPP : ALBELO, BLANC DU POITOU, DANO, FLEVO, KOSTER, I-45/51, LAMBRO, MUUR, SOLIGO, TARO, RASPALJE,  ALCINDE, DELGAS, DELLINOIS, DELVIGNAC, DVINA, LENA, OGLIO, LUDO, TUCANO</t>
  </si>
  <si>
    <t>POIRIER</t>
  </si>
  <si>
    <t>PYRUS SP.</t>
  </si>
  <si>
    <t>POMMIER SAUVAGE</t>
  </si>
  <si>
    <t>MALUS SYLVESTRIS.</t>
  </si>
  <si>
    <t>POMMIER FRANC</t>
  </si>
  <si>
    <t>MALUS SP.</t>
  </si>
  <si>
    <t>ROBINIER FAUX-ACACIA</t>
  </si>
  <si>
    <t>ROBINIA PSEUDACACIA</t>
  </si>
  <si>
    <t>SAULE BLANC</t>
  </si>
  <si>
    <t>SALIX ALBA</t>
  </si>
  <si>
    <t>SAULE MARSAULT</t>
  </si>
  <si>
    <t>SALIX CAPREA</t>
  </si>
  <si>
    <t>TILLEUL A PETITES FEUILLES</t>
  </si>
  <si>
    <t>TILIA CORDATA</t>
  </si>
  <si>
    <t>TILLEUL A GRANDES FEUILLES</t>
  </si>
  <si>
    <t>TILIA PLATIPHYLLOS</t>
  </si>
  <si>
    <r>
      <rPr>
        <b/>
        <sz val="11"/>
        <rFont val="Calibri"/>
        <family val="2"/>
        <scheme val="minor"/>
      </rPr>
      <t>Variétés greffées des essences ci-dessus également éligibles ainsi que les fruitiers greffés de variétés rustiques (dans la limite de</t>
    </r>
    <r>
      <rPr>
        <b/>
        <sz val="11"/>
        <color indexed="2"/>
        <rFont val="Calibri"/>
        <family val="2"/>
        <scheme val="minor"/>
      </rPr>
      <t xml:space="preserve"> 50</t>
    </r>
    <r>
      <rPr>
        <b/>
        <sz val="11"/>
        <rFont val="Calibri"/>
        <family val="2"/>
        <scheme val="minor"/>
      </rPr>
      <t>%)</t>
    </r>
  </si>
  <si>
    <t>Abricotier</t>
  </si>
  <si>
    <t>Prunus armeniaca</t>
  </si>
  <si>
    <t>Amandier</t>
  </si>
  <si>
    <t>Prunus dulcis</t>
  </si>
  <si>
    <t>Cerisier</t>
  </si>
  <si>
    <t>Prunus cerasus</t>
  </si>
  <si>
    <t>Cognassier</t>
  </si>
  <si>
    <t>Cydonia Oblonga</t>
  </si>
  <si>
    <t>Pêcher</t>
  </si>
  <si>
    <t>Prunus persica</t>
  </si>
  <si>
    <t>Prunier</t>
  </si>
  <si>
    <t>Prunus domestica</t>
  </si>
  <si>
    <t>% de fruitiers greffés</t>
  </si>
  <si>
    <t>Projet technico-économique mares et RNA - détail par planteur</t>
  </si>
  <si>
    <t xml:space="preserve">Type d'investissements
</t>
  </si>
  <si>
    <t>identifiant  cartographique</t>
  </si>
  <si>
    <t>Description dépense</t>
  </si>
  <si>
    <t>Entreprise X</t>
  </si>
  <si>
    <t>Entreprise D</t>
  </si>
  <si>
    <t>Type d'investissement</t>
  </si>
  <si>
    <t>Unité</t>
  </si>
  <si>
    <t>% de hauts-jets (information indicative)</t>
  </si>
  <si>
    <t>Noisettier</t>
  </si>
  <si>
    <t>Aubépine lisse / à 2 styles</t>
  </si>
  <si>
    <t>Nouvelle haies (à plat et sur talus)</t>
  </si>
  <si>
    <t>Plant</t>
  </si>
  <si>
    <t>Arbre</t>
  </si>
  <si>
    <t>Réalisé</t>
  </si>
  <si>
    <t>Linéaire planté (ml)</t>
  </si>
  <si>
    <t>Nombre d'arbres/ arbustes plantés</t>
  </si>
  <si>
    <t>Densité (plants par ml)</t>
  </si>
  <si>
    <t>Prévisionnel</t>
  </si>
  <si>
    <t>Plants labellisés (Végétal local ou MFR)</t>
  </si>
  <si>
    <t>Synthèse des dépenses réalisées</t>
  </si>
  <si>
    <t>Dépenses réalisés</t>
  </si>
  <si>
    <t>Nombre d'éléments</t>
  </si>
  <si>
    <t>DEVIS</t>
  </si>
  <si>
    <t>Date et signature  :</t>
  </si>
  <si>
    <t>Montant des travaux réalisés HT</t>
  </si>
  <si>
    <t>Vous pouvez faire un copié-collé à partir de votre tableau initial (mode projet)</t>
  </si>
  <si>
    <t>EXEMPLE</t>
  </si>
  <si>
    <t xml:space="preserve">Montant forfaitaire pour le linéaire réalisé HT
</t>
  </si>
  <si>
    <t>Montant Forfaitaire sur travaux réalisés</t>
  </si>
  <si>
    <t>paillage</t>
  </si>
  <si>
    <t>plants</t>
  </si>
  <si>
    <t>La régénération naturelle accompagnée est éligible dans la limite de 10 % du montant du projet global (total projet(s) haies + total projet(s) agroforesterie).
Les dépenses sont éligibles sur la base des coûts réels HT (préparation du sol avant semis des graines, pose de clôture, enrichissement par plant, paillage bois ou paille,...)</t>
  </si>
  <si>
    <t>Dénomination Fournisseur</t>
  </si>
  <si>
    <t>Montant des travaux réalisés (forfait et/ou devis)</t>
  </si>
  <si>
    <t>REMPLIR à MINIMA les colonne A et B et la partie "Réalisé"</t>
  </si>
  <si>
    <t>REMPLIR à MINIMA la partie "Réalisé"</t>
  </si>
  <si>
    <t>REMPLI à MINIMA la colonne "identifiant cartographique" et la partie "Réalisé"</t>
  </si>
  <si>
    <t>REMPLI à MINIMA la partie "Réalisé"</t>
  </si>
  <si>
    <r>
      <t xml:space="preserve">Subventions demandées
</t>
    </r>
    <r>
      <rPr>
        <b/>
        <sz val="14"/>
        <color theme="1"/>
        <rFont val="Calibri"/>
        <family val="2"/>
        <scheme val="minor"/>
      </rPr>
      <t>Colonne à remplir</t>
    </r>
  </si>
  <si>
    <t>Bien indiquer "RNA" dans la colonne "Type d'investissement" (A7)</t>
  </si>
  <si>
    <t>BEN1_AGROF1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</si>
</sst>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0.00\ &quot;€&quot;;[Red]\-#,##0.00\ &quot;€&quot;"/>
    <numFmt numFmtId="44" formatCode="_-* #,##0.00\ &quot;€&quot;_-;\-* #,##0.00\ &quot;€&quot;_-;_-* &quot;-&quot;??\ &quot;€&quot;_-;_-@_-"/>
    <numFmt numFmtId="43" formatCode="_-* #,##0.00_-;\-* #,##0.00_-;_-* &quot;-&quot;??_-;_-@_-"/>
    <numFmt numFmtId="164" formatCode="#,##0.00\ &quot;€&quot;"/>
    <numFmt numFmtId="165" formatCode="_-* #,##0.00\ [$€-40C]_-;\-* #,##0.00\ [$€-40C]_-;_-* &quot;-&quot;??\ [$€-40C]_-;_-@_-"/>
    <numFmt numFmtId="166" formatCode="_-* #,##0_-;\-* #,##0_-;_-* &quot;-&quot;??_-;_-@_-"/>
  </numFmts>
  <fonts count="49"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Calibri"/>
      <family val="2"/>
      <scheme val="minor"/>
    </font>
    <font>
      <b/>
      <u/>
      <sz val="11"/>
      <color theme="1"/>
      <name val="Calibri"/>
      <family val="2"/>
      <scheme val="minor"/>
    </font>
    <font>
      <b/>
      <sz val="11"/>
      <color theme="1"/>
      <name val="Calibri"/>
      <family val="2"/>
      <scheme val="minor"/>
    </font>
    <font>
      <b/>
      <i/>
      <sz val="11"/>
      <color theme="1"/>
      <name val="Calibri"/>
      <family val="2"/>
      <scheme val="minor"/>
    </font>
    <font>
      <i/>
      <sz val="11"/>
      <color theme="1"/>
      <name val="Calibri"/>
      <family val="2"/>
      <scheme val="minor"/>
    </font>
    <font>
      <sz val="11"/>
      <name val="Calibri"/>
      <family val="2"/>
      <scheme val="minor"/>
    </font>
    <font>
      <u/>
      <sz val="11"/>
      <color theme="1"/>
      <name val="Calibri"/>
      <family val="2"/>
      <scheme val="minor"/>
    </font>
    <font>
      <b/>
      <sz val="11"/>
      <color indexed="2"/>
      <name val="Calibri"/>
      <family val="2"/>
      <scheme val="minor"/>
    </font>
    <font>
      <b/>
      <sz val="11"/>
      <name val="Calibri"/>
      <family val="2"/>
      <scheme val="minor"/>
    </font>
    <font>
      <b/>
      <i/>
      <sz val="11"/>
      <color theme="2" tint="-9.9978637043366805E-2"/>
      <name val="Calibri"/>
      <family val="2"/>
      <scheme val="minor"/>
    </font>
    <font>
      <b/>
      <sz val="8"/>
      <name val="Calibri"/>
      <family val="2"/>
      <scheme val="minor"/>
    </font>
    <font>
      <i/>
      <sz val="11"/>
      <name val="Calibri"/>
      <family val="2"/>
      <scheme val="minor"/>
    </font>
    <font>
      <i/>
      <sz val="8"/>
      <color theme="1"/>
      <name val="Calibri"/>
      <family val="2"/>
      <scheme val="minor"/>
    </font>
    <font>
      <i/>
      <sz val="6"/>
      <color theme="1"/>
      <name val="Calibri"/>
      <family val="2"/>
      <scheme val="minor"/>
    </font>
    <font>
      <b/>
      <u/>
      <sz val="11"/>
      <name val="Calibri"/>
      <family val="2"/>
    </font>
    <font>
      <b/>
      <i/>
      <sz val="11"/>
      <color theme="0" tint="-0.14999847407452621"/>
      <name val="Calibri"/>
      <family val="2"/>
      <scheme val="minor"/>
    </font>
    <font>
      <b/>
      <u/>
      <sz val="12"/>
      <color theme="1"/>
      <name val="Calibri"/>
      <family val="2"/>
      <scheme val="minor"/>
    </font>
    <font>
      <b/>
      <sz val="12"/>
      <name val="Calibri"/>
      <family val="2"/>
      <scheme val="minor"/>
    </font>
    <font>
      <sz val="11"/>
      <color theme="1"/>
      <name val="Calibri"/>
      <family val="2"/>
      <scheme val="minor"/>
    </font>
    <font>
      <b/>
      <sz val="11"/>
      <color theme="1"/>
      <name val="Calibri"/>
      <family val="2"/>
      <scheme val="minor"/>
    </font>
    <font>
      <b/>
      <sz val="11"/>
      <color indexed="64"/>
      <name val="Calibri"/>
      <family val="2"/>
      <scheme val="minor"/>
    </font>
    <font>
      <i/>
      <sz val="11"/>
      <name val="Calibri"/>
      <family val="2"/>
      <scheme val="minor"/>
    </font>
    <font>
      <sz val="11"/>
      <name val="Calibri"/>
      <family val="2"/>
      <scheme val="minor"/>
    </font>
    <font>
      <b/>
      <sz val="11"/>
      <name val="Calibri"/>
      <family val="2"/>
      <scheme val="minor"/>
    </font>
    <font>
      <sz val="8"/>
      <name val="Calibri"/>
      <family val="2"/>
      <scheme val="minor"/>
    </font>
    <font>
      <b/>
      <i/>
      <sz val="11"/>
      <color theme="1"/>
      <name val="Calibri"/>
      <family val="2"/>
      <scheme val="minor"/>
    </font>
    <font>
      <b/>
      <sz val="12"/>
      <color theme="1"/>
      <name val="Calibri"/>
      <family val="2"/>
      <scheme val="minor"/>
    </font>
    <font>
      <sz val="12"/>
      <color theme="1"/>
      <name val="Calibri"/>
      <family val="2"/>
      <scheme val="minor"/>
    </font>
    <font>
      <sz val="11"/>
      <color indexed="64"/>
      <name val="Calibri"/>
      <family val="2"/>
      <scheme val="minor"/>
    </font>
    <font>
      <i/>
      <sz val="8"/>
      <color indexed="64"/>
      <name val="Calibri"/>
      <family val="2"/>
      <scheme val="minor"/>
    </font>
    <font>
      <b/>
      <sz val="11"/>
      <color theme="0"/>
      <name val="Calibri"/>
      <family val="2"/>
      <scheme val="minor"/>
    </font>
    <font>
      <sz val="11"/>
      <color theme="0"/>
      <name val="Calibri"/>
      <family val="2"/>
      <scheme val="minor"/>
    </font>
    <font>
      <i/>
      <sz val="11"/>
      <color theme="0"/>
      <name val="Calibri"/>
      <family val="2"/>
      <scheme val="minor"/>
    </font>
    <font>
      <b/>
      <sz val="14"/>
      <color theme="1"/>
      <name val="Calibri"/>
      <family val="2"/>
      <scheme val="minor"/>
    </font>
    <font>
      <b/>
      <sz val="11"/>
      <name val="Calibri"/>
      <family val="2"/>
      <scheme val="minor"/>
    </font>
    <font>
      <b/>
      <sz val="9"/>
      <name val="Calibri"/>
      <family val="2"/>
      <scheme val="minor"/>
    </font>
    <font>
      <sz val="11"/>
      <name val="Calibri"/>
      <family val="2"/>
      <scheme val="minor"/>
    </font>
    <font>
      <b/>
      <sz val="11"/>
      <color theme="1"/>
      <name val="Calibri"/>
      <family val="2"/>
      <scheme val="minor"/>
    </font>
    <font>
      <b/>
      <sz val="14"/>
      <color theme="1"/>
      <name val="Calibri"/>
      <family val="2"/>
      <scheme val="minor"/>
    </font>
    <font>
      <sz val="11"/>
      <name val="Marianne"/>
      <family val="3"/>
    </font>
    <font>
      <b/>
      <sz val="14"/>
      <color theme="2" tint="-9.9978637043366805E-2"/>
      <name val="Calibri"/>
      <family val="2"/>
      <scheme val="minor"/>
    </font>
    <font>
      <b/>
      <sz val="14"/>
      <name val="Calibri"/>
      <family val="2"/>
      <scheme val="minor"/>
    </font>
    <font>
      <b/>
      <i/>
      <sz val="14"/>
      <color theme="1" tint="0.249977111117893"/>
      <name val="Calibri"/>
      <family val="2"/>
      <scheme val="minor"/>
    </font>
  </fonts>
  <fills count="45">
    <fill>
      <patternFill patternType="none"/>
    </fill>
    <fill>
      <patternFill patternType="gray125"/>
    </fill>
    <fill>
      <patternFill patternType="solid">
        <fgColor theme="0" tint="-0.14999847407452621"/>
        <bgColor theme="0" tint="-0.14999847407452621"/>
      </patternFill>
    </fill>
    <fill>
      <patternFill patternType="solid">
        <fgColor theme="8" tint="0.79998168889431442"/>
        <bgColor theme="8" tint="0.79998168889431442"/>
      </patternFill>
    </fill>
    <fill>
      <patternFill patternType="solid">
        <fgColor theme="9" tint="0.79998168889431442"/>
        <bgColor theme="9" tint="0.79998168889431442"/>
      </patternFill>
    </fill>
    <fill>
      <patternFill patternType="solid">
        <fgColor theme="0" tint="-0.249977111117893"/>
        <bgColor theme="0" tint="-0.249977111117893"/>
      </patternFill>
    </fill>
    <fill>
      <patternFill patternType="solid">
        <fgColor theme="5" tint="0.79998168889431442"/>
        <bgColor theme="5" tint="0.79998168889431442"/>
      </patternFill>
    </fill>
    <fill>
      <patternFill patternType="solid">
        <fgColor theme="9" tint="0.79998168889431442"/>
        <bgColor indexed="64"/>
      </patternFill>
    </fill>
    <fill>
      <patternFill patternType="solid">
        <fgColor rgb="FFD9D9D9"/>
        <bgColor indexed="64"/>
      </patternFill>
    </fill>
    <fill>
      <patternFill patternType="solid">
        <fgColor rgb="FFBFBFBF"/>
        <bgColor indexed="64"/>
      </patternFill>
    </fill>
    <fill>
      <patternFill patternType="solid">
        <fgColor theme="2" tint="-0.249977111117893"/>
        <bgColor indexed="64"/>
      </patternFill>
    </fill>
    <fill>
      <patternFill patternType="solid">
        <fgColor theme="5" tint="0.79998168889431442"/>
        <bgColor theme="8" tint="0.79998168889431442"/>
      </patternFill>
    </fill>
    <fill>
      <patternFill patternType="solid">
        <fgColor rgb="FFBFBFBF"/>
        <bgColor rgb="FFBFBFBF"/>
      </patternFill>
    </fill>
    <fill>
      <patternFill patternType="solid">
        <fgColor theme="9" tint="0.79998168889431442"/>
        <bgColor theme="5" tint="0.79998168889431442"/>
      </patternFill>
    </fill>
    <fill>
      <patternFill patternType="solid">
        <fgColor theme="5" tint="0.79998168889431442"/>
        <bgColor theme="9" tint="0.79998168889431442"/>
      </patternFill>
    </fill>
    <fill>
      <patternFill patternType="solid">
        <fgColor theme="0"/>
      </patternFill>
    </fill>
    <fill>
      <patternFill patternType="solid">
        <fgColor theme="0" tint="-0.14999847407452621"/>
        <bgColor theme="7"/>
      </patternFill>
    </fill>
    <fill>
      <patternFill patternType="solid">
        <fgColor theme="0"/>
        <bgColor indexed="24"/>
      </patternFill>
    </fill>
    <fill>
      <patternFill patternType="solid">
        <fgColor rgb="FF92D050"/>
        <bgColor indexed="64"/>
      </patternFill>
    </fill>
    <fill>
      <patternFill patternType="solid">
        <fgColor theme="4" tint="0.59999389629810485"/>
        <bgColor indexed="64"/>
      </patternFill>
    </fill>
    <fill>
      <patternFill patternType="solid">
        <fgColor rgb="FFFFFF00"/>
        <bgColor indexed="64"/>
      </patternFill>
    </fill>
    <fill>
      <patternFill patternType="solid">
        <fgColor theme="1"/>
        <bgColor rgb="FFBFBFBF"/>
      </patternFill>
    </fill>
    <fill>
      <patternFill patternType="solid">
        <fgColor theme="1"/>
        <bgColor theme="9" tint="0.79998168889431442"/>
      </patternFill>
    </fill>
    <fill>
      <patternFill patternType="solid">
        <fgColor theme="2" tint="-9.9978637043366805E-2"/>
        <bgColor rgb="FFBFBFBF"/>
      </patternFill>
    </fill>
    <fill>
      <patternFill patternType="solid">
        <fgColor theme="2" tint="-9.9978637043366805E-2"/>
        <bgColor indexed="64"/>
      </patternFill>
    </fill>
    <fill>
      <patternFill patternType="solid">
        <fgColor theme="1"/>
        <bgColor indexed="64"/>
      </patternFill>
    </fill>
    <fill>
      <patternFill patternType="solid">
        <fgColor theme="0"/>
        <bgColor theme="0" tint="-0.249977111117893"/>
      </patternFill>
    </fill>
    <fill>
      <patternFill patternType="solid">
        <fgColor theme="0" tint="-0.14999847407452621"/>
        <bgColor indexed="64"/>
      </patternFill>
    </fill>
    <fill>
      <patternFill patternType="solid">
        <fgColor theme="0" tint="-0.14999847407452621"/>
        <bgColor theme="0" tint="-0.249977111117893"/>
      </patternFill>
    </fill>
    <fill>
      <patternFill patternType="solid">
        <fgColor theme="1"/>
        <bgColor theme="0" tint="-0.249977111117893"/>
      </patternFill>
    </fill>
    <fill>
      <patternFill patternType="solid">
        <fgColor theme="2" tint="-0.249977111117893"/>
        <bgColor theme="0" tint="-0.249977111117893"/>
      </patternFill>
    </fill>
    <fill>
      <patternFill patternType="solid">
        <fgColor theme="1"/>
        <bgColor rgb="FF00B0F0"/>
      </patternFill>
    </fill>
    <fill>
      <patternFill patternType="solid">
        <fgColor theme="5" tint="0.39997558519241921"/>
        <bgColor theme="0" tint="-0.14999847407452621"/>
      </patternFill>
    </fill>
    <fill>
      <patternFill patternType="solid">
        <fgColor theme="5" tint="0.39997558519241921"/>
        <bgColor rgb="FF00B0F0"/>
      </patternFill>
    </fill>
    <fill>
      <patternFill patternType="solid">
        <fgColor theme="9" tint="0.79998168889431442"/>
        <bgColor theme="8" tint="0.79998168889431442"/>
      </patternFill>
    </fill>
    <fill>
      <patternFill patternType="solid">
        <fgColor theme="1"/>
        <bgColor theme="0" tint="-0.14999847407452621"/>
      </patternFill>
    </fill>
    <fill>
      <patternFill patternType="solid">
        <fgColor theme="1"/>
        <bgColor theme="7"/>
      </patternFill>
    </fill>
    <fill>
      <patternFill patternType="solid">
        <fgColor theme="4" tint="0.79998168889431442"/>
        <bgColor theme="3" tint="0.79998168889431442"/>
      </patternFill>
    </fill>
    <fill>
      <patternFill patternType="solid">
        <fgColor theme="2"/>
        <bgColor indexed="64"/>
      </patternFill>
    </fill>
    <fill>
      <patternFill patternType="solid">
        <fgColor theme="4" tint="0.79998168889431442"/>
        <bgColor theme="9" tint="0.79998168889431442"/>
      </patternFill>
    </fill>
    <fill>
      <patternFill patternType="solid">
        <fgColor theme="4" tint="0.79998168889431442"/>
        <bgColor theme="5" tint="0.79998168889431442"/>
      </patternFill>
    </fill>
    <fill>
      <patternFill patternType="solid">
        <fgColor theme="4" tint="0.79998168889431442"/>
        <bgColor indexed="64"/>
      </patternFill>
    </fill>
    <fill>
      <patternFill patternType="solid">
        <fgColor theme="5" tint="0.79998168889431442"/>
        <bgColor theme="7"/>
      </patternFill>
    </fill>
    <fill>
      <patternFill patternType="solid">
        <fgColor theme="5" tint="0.59999389629810485"/>
        <bgColor indexed="64"/>
      </patternFill>
    </fill>
    <fill>
      <patternFill patternType="solid">
        <fgColor theme="2" tint="-9.9978637043366805E-2"/>
        <bgColor theme="7"/>
      </patternFill>
    </fill>
  </fills>
  <borders count="56">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bottom/>
      <diagonal/>
    </border>
    <border>
      <left/>
      <right/>
      <top style="medium">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diagonal/>
    </border>
    <border>
      <left style="thin">
        <color auto="1"/>
      </left>
      <right style="thin">
        <color auto="1"/>
      </right>
      <top/>
      <bottom style="medium">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indexed="64"/>
      </left>
      <right style="medium">
        <color indexed="64"/>
      </right>
      <top style="medium">
        <color indexed="64"/>
      </top>
      <bottom style="medium">
        <color indexed="64"/>
      </bottom>
      <diagonal/>
    </border>
    <border>
      <left style="double">
        <color auto="1"/>
      </left>
      <right style="medium">
        <color auto="1"/>
      </right>
      <top style="medium">
        <color auto="1"/>
      </top>
      <bottom style="medium">
        <color auto="1"/>
      </bottom>
      <diagonal/>
    </border>
    <border>
      <left style="double">
        <color auto="1"/>
      </left>
      <right/>
      <top/>
      <bottom style="thin">
        <color auto="1"/>
      </bottom>
      <diagonal/>
    </border>
    <border>
      <left style="double">
        <color auto="1"/>
      </left>
      <right/>
      <top style="thin">
        <color auto="1"/>
      </top>
      <bottom style="thin">
        <color auto="1"/>
      </bottom>
      <diagonal/>
    </border>
    <border>
      <left style="double">
        <color auto="1"/>
      </left>
      <right/>
      <top style="thin">
        <color auto="1"/>
      </top>
      <bottom/>
      <diagonal/>
    </border>
    <border>
      <left style="double">
        <color auto="1"/>
      </left>
      <right style="thin">
        <color auto="1"/>
      </right>
      <top style="medium">
        <color indexed="64"/>
      </top>
      <bottom style="medium">
        <color indexed="64"/>
      </bottom>
      <diagonal/>
    </border>
    <border>
      <left style="thin">
        <color auto="1"/>
      </left>
      <right style="medium">
        <color auto="1"/>
      </right>
      <top style="thin">
        <color auto="1"/>
      </top>
      <bottom/>
      <diagonal/>
    </border>
    <border>
      <left style="thin">
        <color auto="1"/>
      </left>
      <right/>
      <top style="medium">
        <color auto="1"/>
      </top>
      <bottom style="thin">
        <color auto="1"/>
      </bottom>
      <diagonal/>
    </border>
    <border>
      <left style="thin">
        <color auto="1"/>
      </left>
      <right/>
      <top style="medium">
        <color auto="1"/>
      </top>
      <bottom style="medium">
        <color auto="1"/>
      </bottom>
      <diagonal/>
    </border>
    <border>
      <left/>
      <right style="thin">
        <color auto="1"/>
      </right>
      <top style="medium">
        <color indexed="64"/>
      </top>
      <bottom style="medium">
        <color indexed="64"/>
      </bottom>
      <diagonal/>
    </border>
  </borders>
  <cellStyleXfs count="6">
    <xf numFmtId="0" fontId="0" fillId="0" borderId="0"/>
    <xf numFmtId="43" fontId="24" fillId="0" borderId="0" applyFont="0" applyFill="0" applyBorder="0" applyProtection="0"/>
    <xf numFmtId="44" fontId="24" fillId="0" borderId="0" applyFont="0" applyFill="0" applyBorder="0" applyProtection="0"/>
    <xf numFmtId="9" fontId="24" fillId="0" borderId="0" applyFont="0" applyFill="0" applyBorder="0" applyProtection="0"/>
    <xf numFmtId="0" fontId="4" fillId="0" borderId="0"/>
    <xf numFmtId="43" fontId="3" fillId="0" borderId="0" applyFont="0" applyFill="0" applyBorder="0" applyProtection="0"/>
  </cellStyleXfs>
  <cellXfs count="404">
    <xf numFmtId="0" fontId="0" fillId="0" borderId="0" xfId="0"/>
    <xf numFmtId="0" fontId="0" fillId="0" borderId="0" xfId="0" applyProtection="1">
      <protection locked="0"/>
    </xf>
    <xf numFmtId="0" fontId="0" fillId="0" borderId="0" xfId="0" applyAlignment="1" applyProtection="1">
      <alignment horizontal="center" vertical="center" wrapText="1"/>
      <protection locked="0"/>
    </xf>
    <xf numFmtId="0" fontId="27" fillId="0" borderId="7" xfId="0" applyFont="1" applyBorder="1" applyProtection="1">
      <protection locked="0"/>
    </xf>
    <xf numFmtId="0" fontId="27" fillId="0" borderId="4" xfId="0" applyFont="1" applyBorder="1" applyAlignment="1" applyProtection="1">
      <alignment horizontal="center"/>
      <protection locked="0"/>
    </xf>
    <xf numFmtId="0" fontId="28" fillId="0" borderId="7" xfId="0" applyFont="1" applyBorder="1" applyProtection="1">
      <protection locked="0"/>
    </xf>
    <xf numFmtId="164" fontId="0" fillId="0" borderId="0" xfId="0" applyNumberFormat="1" applyProtection="1">
      <protection locked="0"/>
    </xf>
    <xf numFmtId="43" fontId="0" fillId="0" borderId="0" xfId="1" applyFont="1" applyProtection="1">
      <protection locked="0"/>
    </xf>
    <xf numFmtId="0" fontId="27" fillId="0" borderId="7" xfId="0" applyFont="1" applyBorder="1" applyAlignment="1" applyProtection="1">
      <alignment vertical="center"/>
      <protection locked="0"/>
    </xf>
    <xf numFmtId="164" fontId="27" fillId="0" borderId="7" xfId="0" applyNumberFormat="1" applyFont="1" applyBorder="1" applyAlignment="1" applyProtection="1">
      <alignment vertical="center"/>
      <protection locked="0"/>
    </xf>
    <xf numFmtId="0" fontId="0" fillId="0" borderId="0" xfId="0" applyAlignment="1" applyProtection="1">
      <alignment horizontal="left"/>
      <protection locked="0"/>
    </xf>
    <xf numFmtId="0" fontId="8" fillId="0" borderId="0" xfId="0" applyFont="1" applyAlignment="1" applyProtection="1">
      <alignment horizontal="center"/>
      <protection locked="0"/>
    </xf>
    <xf numFmtId="43" fontId="8" fillId="0" borderId="0" xfId="1" applyFont="1" applyProtection="1">
      <protection locked="0"/>
    </xf>
    <xf numFmtId="0" fontId="11" fillId="0" borderId="0" xfId="0" applyFont="1" applyProtection="1">
      <protection locked="0"/>
    </xf>
    <xf numFmtId="166" fontId="0" fillId="0" borderId="7" xfId="1" applyNumberFormat="1" applyFont="1" applyBorder="1" applyAlignment="1" applyProtection="1">
      <alignment horizontal="center"/>
      <protection locked="0"/>
    </xf>
    <xf numFmtId="0" fontId="0" fillId="0" borderId="7" xfId="0" applyBorder="1" applyAlignment="1" applyProtection="1">
      <alignment horizontal="center"/>
      <protection locked="0"/>
    </xf>
    <xf numFmtId="0" fontId="6" fillId="0" borderId="0" xfId="0" applyFont="1" applyAlignment="1" applyProtection="1">
      <alignment horizontal="left" vertical="center"/>
      <protection locked="0"/>
    </xf>
    <xf numFmtId="0" fontId="13" fillId="0" borderId="0" xfId="0" applyFont="1" applyAlignment="1" applyProtection="1">
      <alignment horizontal="center" vertical="center"/>
      <protection locked="0"/>
    </xf>
    <xf numFmtId="43" fontId="27" fillId="0" borderId="7" xfId="1" applyFont="1" applyBorder="1" applyProtection="1">
      <protection locked="0"/>
    </xf>
    <xf numFmtId="165" fontId="27" fillId="0" borderId="7" xfId="0" applyNumberFormat="1" applyFont="1" applyBorder="1" applyProtection="1">
      <protection locked="0"/>
    </xf>
    <xf numFmtId="0" fontId="0" fillId="0" borderId="0" xfId="0" applyAlignment="1" applyProtection="1">
      <alignment vertical="center"/>
      <protection locked="0"/>
    </xf>
    <xf numFmtId="0" fontId="0" fillId="0" borderId="0" xfId="0" applyAlignment="1" applyProtection="1">
      <alignment horizontal="center"/>
      <protection locked="0"/>
    </xf>
    <xf numFmtId="0" fontId="7" fillId="0" borderId="0" xfId="0" applyFont="1"/>
    <xf numFmtId="0" fontId="8" fillId="0" borderId="0" xfId="0" applyFont="1"/>
    <xf numFmtId="0" fontId="9" fillId="0" borderId="0" xfId="0" applyFont="1"/>
    <xf numFmtId="0" fontId="10" fillId="0" borderId="0" xfId="0" applyFont="1"/>
    <xf numFmtId="0" fontId="0" fillId="0" borderId="0" xfId="0" applyAlignment="1">
      <alignment horizontal="center" vertical="center" wrapText="1"/>
    </xf>
    <xf numFmtId="43" fontId="0" fillId="0" borderId="0" xfId="1" applyFont="1" applyProtection="1"/>
    <xf numFmtId="2" fontId="28" fillId="0" borderId="7" xfId="0" applyNumberFormat="1" applyFont="1" applyBorder="1" applyProtection="1">
      <protection locked="0"/>
    </xf>
    <xf numFmtId="0" fontId="32" fillId="0" borderId="0" xfId="0" applyFont="1" applyProtection="1">
      <protection locked="0"/>
    </xf>
    <xf numFmtId="0" fontId="33" fillId="0" borderId="0" xfId="0" applyFont="1" applyProtection="1">
      <protection locked="0"/>
    </xf>
    <xf numFmtId="0" fontId="0" fillId="0" borderId="0" xfId="0" applyAlignment="1" applyProtection="1">
      <alignment horizontal="left" vertical="center"/>
      <protection locked="0"/>
    </xf>
    <xf numFmtId="0" fontId="17" fillId="0" borderId="7" xfId="0" applyFont="1" applyBorder="1" applyProtection="1">
      <protection locked="0"/>
    </xf>
    <xf numFmtId="0" fontId="11" fillId="0" borderId="0" xfId="0" applyFont="1"/>
    <xf numFmtId="0" fontId="34" fillId="0" borderId="7" xfId="0" applyFont="1" applyBorder="1" applyAlignment="1" applyProtection="1">
      <alignment horizontal="center"/>
      <protection locked="0"/>
    </xf>
    <xf numFmtId="0" fontId="34" fillId="0" borderId="7" xfId="0" applyFont="1" applyBorder="1" applyProtection="1">
      <protection locked="0"/>
    </xf>
    <xf numFmtId="0" fontId="34" fillId="0" borderId="7" xfId="0" applyFont="1" applyBorder="1" applyAlignment="1" applyProtection="1">
      <alignment vertical="center"/>
      <protection locked="0"/>
    </xf>
    <xf numFmtId="0" fontId="38" fillId="10" borderId="7" xfId="0" applyFont="1" applyFill="1" applyBorder="1"/>
    <xf numFmtId="0" fontId="38" fillId="10" borderId="4" xfId="0" applyFont="1" applyFill="1" applyBorder="1" applyAlignment="1">
      <alignment horizontal="center"/>
    </xf>
    <xf numFmtId="43" fontId="38" fillId="10" borderId="7" xfId="1" applyFont="1" applyFill="1" applyBorder="1" applyProtection="1"/>
    <xf numFmtId="0" fontId="0" fillId="0" borderId="0" xfId="0" applyProtection="1">
      <protection locked="0"/>
    </xf>
    <xf numFmtId="0" fontId="17" fillId="0" borderId="7" xfId="4" applyFont="1" applyBorder="1" applyAlignment="1" applyProtection="1">
      <alignment vertical="center"/>
      <protection locked="0"/>
    </xf>
    <xf numFmtId="0" fontId="17" fillId="2" borderId="7" xfId="4" applyFont="1" applyFill="1" applyBorder="1" applyAlignment="1">
      <alignment vertical="center"/>
    </xf>
    <xf numFmtId="1" fontId="17" fillId="0" borderId="7" xfId="4" applyNumberFormat="1" applyFont="1" applyBorder="1" applyAlignment="1" applyProtection="1">
      <alignment vertical="center"/>
      <protection locked="0"/>
    </xf>
    <xf numFmtId="2" fontId="42" fillId="0" borderId="14" xfId="0" applyNumberFormat="1" applyFont="1" applyBorder="1" applyAlignment="1" applyProtection="1">
      <alignment horizontal="center"/>
      <protection locked="0"/>
    </xf>
    <xf numFmtId="0" fontId="0" fillId="0" borderId="16" xfId="0" applyBorder="1" applyAlignment="1" applyProtection="1">
      <alignment horizontal="center"/>
      <protection locked="0"/>
    </xf>
    <xf numFmtId="0" fontId="42" fillId="4" borderId="30" xfId="0" applyFont="1" applyFill="1" applyBorder="1" applyAlignment="1" applyProtection="1">
      <alignment horizontal="center"/>
      <protection locked="0"/>
    </xf>
    <xf numFmtId="0" fontId="0" fillId="4" borderId="18" xfId="0" applyFill="1" applyBorder="1" applyAlignment="1" applyProtection="1">
      <alignment horizontal="center"/>
      <protection locked="0"/>
    </xf>
    <xf numFmtId="0" fontId="42" fillId="0" borderId="17" xfId="0" applyFont="1" applyBorder="1" applyAlignment="1" applyProtection="1">
      <alignment horizontal="center"/>
      <protection locked="0"/>
    </xf>
    <xf numFmtId="0" fontId="0" fillId="0" borderId="18" xfId="0" applyBorder="1" applyAlignment="1" applyProtection="1">
      <alignment horizontal="center"/>
      <protection locked="0"/>
    </xf>
    <xf numFmtId="0" fontId="42" fillId="0" borderId="17" xfId="0" applyFont="1" applyBorder="1" applyProtection="1">
      <protection locked="0"/>
    </xf>
    <xf numFmtId="0" fontId="42" fillId="0" borderId="30" xfId="0" applyFont="1" applyBorder="1" applyAlignment="1" applyProtection="1">
      <alignment horizontal="center"/>
      <protection locked="0"/>
    </xf>
    <xf numFmtId="0" fontId="42" fillId="0" borderId="18" xfId="0" applyFont="1" applyBorder="1" applyAlignment="1" applyProtection="1">
      <alignment horizontal="center"/>
      <protection locked="0"/>
    </xf>
    <xf numFmtId="0" fontId="42" fillId="4" borderId="17" xfId="0" applyFont="1" applyFill="1" applyBorder="1" applyAlignment="1" applyProtection="1">
      <alignment horizontal="center"/>
      <protection locked="0"/>
    </xf>
    <xf numFmtId="0" fontId="42" fillId="0" borderId="30" xfId="0" applyFont="1" applyBorder="1" applyAlignment="1" applyProtection="1">
      <alignment horizontal="center" vertical="center"/>
      <protection locked="0"/>
    </xf>
    <xf numFmtId="0" fontId="28" fillId="0" borderId="24" xfId="0" applyFont="1" applyBorder="1" applyProtection="1">
      <protection locked="0"/>
    </xf>
    <xf numFmtId="43" fontId="8" fillId="14" borderId="18" xfId="1" applyFont="1" applyFill="1" applyBorder="1" applyAlignment="1" applyProtection="1">
      <alignment horizontal="center" vertical="center" wrapText="1"/>
    </xf>
    <xf numFmtId="44" fontId="38" fillId="10" borderId="18" xfId="2" applyFont="1" applyFill="1" applyBorder="1" applyProtection="1"/>
    <xf numFmtId="2" fontId="28" fillId="0" borderId="17" xfId="0" applyNumberFormat="1" applyFont="1" applyBorder="1" applyProtection="1">
      <protection locked="0"/>
    </xf>
    <xf numFmtId="44" fontId="28" fillId="0" borderId="18" xfId="2" applyFont="1" applyBorder="1" applyProtection="1">
      <protection locked="0"/>
    </xf>
    <xf numFmtId="2" fontId="28" fillId="0" borderId="25" xfId="0" applyNumberFormat="1" applyFont="1" applyBorder="1" applyProtection="1">
      <protection locked="0"/>
    </xf>
    <xf numFmtId="43" fontId="8" fillId="4" borderId="18" xfId="1" applyFont="1" applyFill="1" applyBorder="1" applyAlignment="1" applyProtection="1">
      <alignment horizontal="center" vertical="center" wrapText="1"/>
    </xf>
    <xf numFmtId="0" fontId="4" fillId="15" borderId="0" xfId="4" applyFill="1"/>
    <xf numFmtId="0" fontId="4" fillId="15" borderId="0" xfId="4" applyFill="1" applyProtection="1">
      <protection locked="0"/>
    </xf>
    <xf numFmtId="0" fontId="8" fillId="15" borderId="0" xfId="4" applyFont="1" applyFill="1" applyProtection="1">
      <protection locked="0"/>
    </xf>
    <xf numFmtId="0" fontId="0" fillId="0" borderId="0" xfId="0" applyProtection="1"/>
    <xf numFmtId="0" fontId="12" fillId="0" borderId="0" xfId="0" applyFont="1" applyProtection="1"/>
    <xf numFmtId="0" fontId="8" fillId="0" borderId="0" xfId="0" applyFont="1" applyProtection="1"/>
    <xf numFmtId="0" fontId="7" fillId="0" borderId="0" xfId="0" applyFont="1" applyProtection="1"/>
    <xf numFmtId="0" fontId="10" fillId="0" borderId="0" xfId="0" applyFont="1" applyProtection="1"/>
    <xf numFmtId="0" fontId="29" fillId="2" borderId="13" xfId="0" applyFont="1" applyFill="1" applyBorder="1" applyAlignment="1" applyProtection="1">
      <alignment horizontal="center" vertical="center"/>
    </xf>
    <xf numFmtId="8" fontId="8" fillId="0" borderId="21" xfId="0" applyNumberFormat="1" applyFont="1" applyBorder="1" applyAlignment="1" applyProtection="1">
      <alignment horizontal="center" vertical="center"/>
    </xf>
    <xf numFmtId="0" fontId="14" fillId="3" borderId="7" xfId="0" applyFont="1" applyFill="1" applyBorder="1" applyAlignment="1" applyProtection="1">
      <alignment horizontal="center" vertical="center" wrapText="1"/>
    </xf>
    <xf numFmtId="0" fontId="14" fillId="11" borderId="4" xfId="4" applyFont="1" applyFill="1" applyBorder="1" applyAlignment="1" applyProtection="1">
      <alignment horizontal="center" vertical="center" wrapText="1"/>
    </xf>
    <xf numFmtId="0" fontId="38" fillId="10" borderId="7" xfId="0" applyFont="1" applyFill="1" applyBorder="1" applyProtection="1"/>
    <xf numFmtId="0" fontId="37" fillId="10" borderId="7" xfId="0" applyFont="1" applyFill="1" applyBorder="1" applyProtection="1"/>
    <xf numFmtId="0" fontId="38" fillId="10" borderId="7" xfId="0" applyFont="1" applyFill="1" applyBorder="1" applyAlignment="1" applyProtection="1">
      <alignment vertical="center"/>
    </xf>
    <xf numFmtId="2" fontId="38" fillId="10" borderId="7" xfId="0" applyNumberFormat="1" applyFont="1" applyFill="1" applyBorder="1" applyAlignment="1" applyProtection="1">
      <alignment vertical="center"/>
    </xf>
    <xf numFmtId="164" fontId="38" fillId="10" borderId="7" xfId="0" applyNumberFormat="1" applyFont="1" applyFill="1" applyBorder="1" applyAlignment="1" applyProtection="1">
      <alignment vertical="center"/>
    </xf>
    <xf numFmtId="0" fontId="9" fillId="0" borderId="7" xfId="0" applyFont="1" applyBorder="1" applyAlignment="1" applyProtection="1">
      <alignment vertical="center"/>
    </xf>
    <xf numFmtId="0" fontId="27" fillId="0" borderId="7" xfId="0" applyFont="1" applyBorder="1" applyAlignment="1" applyProtection="1">
      <alignment vertical="center"/>
    </xf>
    <xf numFmtId="0" fontId="34" fillId="0" borderId="7" xfId="0" applyFont="1" applyBorder="1" applyAlignment="1" applyProtection="1">
      <alignment vertical="center"/>
    </xf>
    <xf numFmtId="0" fontId="34" fillId="7" borderId="7" xfId="0" applyFont="1" applyFill="1" applyBorder="1" applyAlignment="1" applyProtection="1">
      <alignment vertical="center"/>
    </xf>
    <xf numFmtId="0" fontId="8" fillId="2" borderId="11" xfId="0" applyFont="1" applyFill="1" applyBorder="1" applyAlignment="1" applyProtection="1">
      <alignment horizontal="center" vertical="center"/>
    </xf>
    <xf numFmtId="0" fontId="8" fillId="2" borderId="13" xfId="0" applyFont="1" applyFill="1" applyBorder="1" applyAlignment="1" applyProtection="1">
      <alignment horizontal="center" vertical="center"/>
    </xf>
    <xf numFmtId="0" fontId="8" fillId="0" borderId="4" xfId="0" applyFont="1" applyBorder="1" applyAlignment="1" applyProtection="1">
      <alignment horizontal="center" vertical="center"/>
    </xf>
    <xf numFmtId="165" fontId="8" fillId="0" borderId="4" xfId="0" applyNumberFormat="1" applyFont="1" applyBorder="1" applyAlignment="1" applyProtection="1">
      <alignment horizontal="center" vertical="center"/>
    </xf>
    <xf numFmtId="0" fontId="0" fillId="0" borderId="0" xfId="0" applyAlignment="1" applyProtection="1">
      <alignment horizontal="center" vertical="center" wrapText="1"/>
    </xf>
    <xf numFmtId="0" fontId="8" fillId="4" borderId="17" xfId="0" applyFont="1" applyFill="1" applyBorder="1" applyAlignment="1" applyProtection="1">
      <alignment horizontal="center" vertical="center" wrapText="1"/>
    </xf>
    <xf numFmtId="0" fontId="8" fillId="4" borderId="7" xfId="0" applyFont="1" applyFill="1" applyBorder="1" applyAlignment="1" applyProtection="1">
      <alignment horizontal="center" vertical="center" wrapText="1"/>
    </xf>
    <xf numFmtId="0" fontId="8" fillId="14" borderId="25" xfId="0" applyFont="1" applyFill="1" applyBorder="1" applyAlignment="1" applyProtection="1">
      <alignment horizontal="center" vertical="center" wrapText="1"/>
    </xf>
    <xf numFmtId="0" fontId="8" fillId="14" borderId="7" xfId="0" applyFont="1" applyFill="1" applyBorder="1" applyAlignment="1" applyProtection="1">
      <alignment horizontal="center" vertical="center" wrapText="1"/>
    </xf>
    <xf numFmtId="0" fontId="37" fillId="10" borderId="7" xfId="0" applyFont="1" applyFill="1" applyBorder="1" applyAlignment="1" applyProtection="1">
      <alignment horizontal="center" vertical="center"/>
    </xf>
    <xf numFmtId="0" fontId="38" fillId="10" borderId="24" xfId="0" applyFont="1" applyFill="1" applyBorder="1" applyProtection="1"/>
    <xf numFmtId="2" fontId="38" fillId="10" borderId="17" xfId="0" applyNumberFormat="1" applyFont="1" applyFill="1" applyBorder="1" applyProtection="1"/>
    <xf numFmtId="2" fontId="38" fillId="10" borderId="7" xfId="0" applyNumberFormat="1" applyFont="1" applyFill="1" applyBorder="1" applyProtection="1"/>
    <xf numFmtId="2" fontId="38" fillId="10" borderId="25" xfId="0" applyNumberFormat="1" applyFont="1" applyFill="1" applyBorder="1" applyProtection="1"/>
    <xf numFmtId="2" fontId="28" fillId="0" borderId="7" xfId="0" applyNumberFormat="1" applyFont="1" applyBorder="1" applyProtection="1"/>
    <xf numFmtId="0" fontId="0" fillId="0" borderId="7" xfId="0" applyBorder="1" applyProtection="1"/>
    <xf numFmtId="0" fontId="10" fillId="0" borderId="7" xfId="0" applyFont="1" applyBorder="1" applyAlignment="1" applyProtection="1">
      <alignment horizontal="left" vertical="center"/>
    </xf>
    <xf numFmtId="0" fontId="10" fillId="0" borderId="7" xfId="0" applyFont="1" applyBorder="1" applyProtection="1"/>
    <xf numFmtId="0" fontId="0" fillId="2" borderId="7" xfId="0" applyFill="1" applyBorder="1" applyProtection="1"/>
    <xf numFmtId="0" fontId="20" fillId="0" borderId="0" xfId="0" applyFont="1" applyAlignment="1" applyProtection="1">
      <alignment vertical="top"/>
    </xf>
    <xf numFmtId="0" fontId="0" fillId="0" borderId="0" xfId="0" applyAlignment="1" applyProtection="1">
      <alignment horizontal="left" vertical="center" wrapText="1"/>
    </xf>
    <xf numFmtId="0" fontId="17" fillId="0" borderId="23" xfId="0" applyFont="1" applyBorder="1" applyAlignment="1" applyProtection="1">
      <alignment horizontal="left" vertical="center" wrapText="1"/>
    </xf>
    <xf numFmtId="0" fontId="0" fillId="0" borderId="23" xfId="0" applyBorder="1" applyAlignment="1" applyProtection="1">
      <alignment horizontal="left" vertical="center" wrapText="1"/>
    </xf>
    <xf numFmtId="0" fontId="8" fillId="13" borderId="7" xfId="0" applyFont="1" applyFill="1" applyBorder="1" applyAlignment="1" applyProtection="1">
      <alignment horizontal="center" vertical="center" wrapText="1"/>
    </xf>
    <xf numFmtId="0" fontId="0" fillId="0" borderId="0" xfId="0" applyAlignment="1" applyProtection="1">
      <alignment horizontal="center" vertical="center"/>
    </xf>
    <xf numFmtId="0" fontId="13" fillId="0" borderId="0" xfId="0" applyFont="1" applyAlignment="1" applyProtection="1">
      <alignment horizontal="center" vertical="center"/>
    </xf>
    <xf numFmtId="0" fontId="9" fillId="0" borderId="7" xfId="0" applyFont="1" applyBorder="1" applyProtection="1"/>
    <xf numFmtId="43" fontId="31" fillId="0" borderId="7" xfId="1" applyFont="1" applyBorder="1" applyProtection="1"/>
    <xf numFmtId="0" fontId="21" fillId="2" borderId="7" xfId="0" applyFont="1" applyFill="1" applyBorder="1" applyProtection="1"/>
    <xf numFmtId="0" fontId="21" fillId="2" borderId="7" xfId="0" applyFont="1" applyFill="1" applyBorder="1" applyAlignment="1" applyProtection="1">
      <alignment wrapText="1"/>
    </xf>
    <xf numFmtId="165" fontId="9" fillId="0" borderId="7" xfId="0" applyNumberFormat="1" applyFont="1" applyBorder="1" applyProtection="1"/>
    <xf numFmtId="0" fontId="4" fillId="15" borderId="0" xfId="4" applyFill="1" applyProtection="1"/>
    <xf numFmtId="0" fontId="22" fillId="0" borderId="0" xfId="4" applyFont="1" applyAlignment="1" applyProtection="1">
      <alignment vertical="center"/>
    </xf>
    <xf numFmtId="0" fontId="40" fillId="0" borderId="46" xfId="4" applyFont="1" applyBorder="1" applyAlignment="1" applyProtection="1">
      <alignment horizontal="center" vertical="center" wrapText="1"/>
    </xf>
    <xf numFmtId="0" fontId="43" fillId="0" borderId="46" xfId="4" applyFont="1" applyBorder="1" applyAlignment="1" applyProtection="1">
      <alignment horizontal="center" vertical="center" wrapText="1"/>
    </xf>
    <xf numFmtId="0" fontId="8" fillId="0" borderId="46" xfId="4" applyFont="1" applyBorder="1" applyAlignment="1" applyProtection="1">
      <alignment horizontal="center" vertical="center" wrapText="1"/>
    </xf>
    <xf numFmtId="0" fontId="42" fillId="0" borderId="4" xfId="4" applyFont="1" applyBorder="1" applyAlignment="1" applyProtection="1">
      <alignment horizontal="center" vertical="center"/>
    </xf>
    <xf numFmtId="0" fontId="42" fillId="0" borderId="7" xfId="4" applyFont="1" applyBorder="1" applyAlignment="1" applyProtection="1">
      <alignment horizontal="center" vertical="center"/>
    </xf>
    <xf numFmtId="0" fontId="45" fillId="17" borderId="1" xfId="4" applyFont="1" applyFill="1" applyBorder="1" applyAlignment="1" applyProtection="1">
      <alignment horizontal="center" vertical="center"/>
    </xf>
    <xf numFmtId="0" fontId="37" fillId="10" borderId="7" xfId="0" applyFont="1" applyFill="1" applyBorder="1" applyAlignment="1" applyProtection="1">
      <alignment vertical="center"/>
    </xf>
    <xf numFmtId="0" fontId="9" fillId="20" borderId="0" xfId="0" applyFont="1" applyFill="1" applyProtection="1"/>
    <xf numFmtId="0" fontId="0" fillId="20" borderId="0" xfId="0" applyFill="1" applyProtection="1"/>
    <xf numFmtId="0" fontId="27" fillId="0" borderId="1" xfId="0" applyFont="1" applyBorder="1" applyProtection="1">
      <protection locked="0"/>
    </xf>
    <xf numFmtId="0" fontId="27" fillId="0" borderId="1" xfId="0" applyFont="1" applyBorder="1" applyAlignment="1" applyProtection="1">
      <alignment vertical="center"/>
      <protection locked="0"/>
    </xf>
    <xf numFmtId="2" fontId="27" fillId="0" borderId="1" xfId="0" applyNumberFormat="1" applyFont="1" applyBorder="1" applyAlignment="1" applyProtection="1">
      <alignment vertical="center"/>
    </xf>
    <xf numFmtId="164" fontId="27" fillId="0" borderId="1" xfId="0" applyNumberFormat="1" applyFont="1" applyBorder="1" applyAlignment="1" applyProtection="1">
      <alignment vertical="center"/>
      <protection locked="0"/>
    </xf>
    <xf numFmtId="0" fontId="27" fillId="0" borderId="1" xfId="0" applyFont="1" applyBorder="1" applyAlignment="1" applyProtection="1">
      <alignment vertical="center"/>
    </xf>
    <xf numFmtId="0" fontId="9" fillId="0" borderId="14" xfId="0" applyFont="1" applyBorder="1" applyAlignment="1" applyProtection="1">
      <alignment horizontal="center"/>
    </xf>
    <xf numFmtId="0" fontId="9" fillId="0" borderId="15" xfId="0" applyFont="1" applyBorder="1" applyAlignment="1" applyProtection="1">
      <alignment vertical="center"/>
    </xf>
    <xf numFmtId="0" fontId="27" fillId="0" borderId="15" xfId="0" applyNumberFormat="1" applyFont="1" applyBorder="1" applyAlignment="1" applyProtection="1">
      <alignment vertical="center"/>
    </xf>
    <xf numFmtId="165" fontId="9" fillId="0" borderId="16" xfId="1" applyNumberFormat="1" applyFont="1" applyBorder="1" applyAlignment="1" applyProtection="1">
      <alignment vertical="center"/>
    </xf>
    <xf numFmtId="0" fontId="9" fillId="0" borderId="17" xfId="0" applyFont="1" applyBorder="1" applyAlignment="1" applyProtection="1">
      <alignment horizontal="center"/>
    </xf>
    <xf numFmtId="44" fontId="27" fillId="0" borderId="18" xfId="0" applyNumberFormat="1" applyFont="1" applyBorder="1" applyAlignment="1" applyProtection="1">
      <alignment vertical="center"/>
    </xf>
    <xf numFmtId="0" fontId="34" fillId="7" borderId="7" xfId="0" applyFont="1" applyFill="1" applyBorder="1" applyAlignment="1" applyProtection="1">
      <alignment horizontal="center"/>
      <protection locked="0"/>
    </xf>
    <xf numFmtId="0" fontId="0" fillId="7" borderId="7" xfId="0" applyFill="1" applyBorder="1" applyAlignment="1" applyProtection="1">
      <alignment horizontal="center"/>
      <protection locked="0"/>
    </xf>
    <xf numFmtId="43" fontId="8" fillId="0" borderId="0" xfId="1" applyFont="1" applyProtection="1"/>
    <xf numFmtId="0" fontId="11" fillId="0" borderId="0" xfId="0" applyFont="1" applyProtection="1"/>
    <xf numFmtId="166" fontId="43" fillId="26" borderId="7" xfId="0" applyNumberFormat="1" applyFont="1" applyFill="1" applyBorder="1" applyAlignment="1" applyProtection="1">
      <alignment horizontal="center"/>
      <protection locked="0"/>
    </xf>
    <xf numFmtId="1" fontId="0" fillId="0" borderId="7" xfId="0" applyNumberFormat="1" applyBorder="1" applyAlignment="1" applyProtection="1">
      <alignment horizontal="center"/>
      <protection locked="0"/>
    </xf>
    <xf numFmtId="0" fontId="44" fillId="0" borderId="11" xfId="4" applyFont="1" applyBorder="1" applyProtection="1"/>
    <xf numFmtId="165" fontId="44" fillId="31" borderId="11" xfId="4" applyNumberFormat="1" applyFont="1" applyFill="1" applyBorder="1" applyAlignment="1" applyProtection="1">
      <alignment vertical="center"/>
    </xf>
    <xf numFmtId="165" fontId="44" fillId="33" borderId="46" xfId="4" applyNumberFormat="1" applyFont="1" applyFill="1" applyBorder="1" applyProtection="1"/>
    <xf numFmtId="0" fontId="8" fillId="34" borderId="7" xfId="0" applyFont="1" applyFill="1" applyBorder="1" applyAlignment="1" applyProtection="1">
      <alignment horizontal="center" vertical="center" wrapText="1"/>
    </xf>
    <xf numFmtId="0" fontId="8" fillId="3" borderId="24" xfId="0" applyFont="1" applyFill="1" applyBorder="1" applyAlignment="1" applyProtection="1">
      <alignment horizontal="center" vertical="center" wrapText="1"/>
    </xf>
    <xf numFmtId="0" fontId="37" fillId="10" borderId="24" xfId="0" applyFont="1" applyFill="1" applyBorder="1" applyProtection="1"/>
    <xf numFmtId="0" fontId="28" fillId="0" borderId="2" xfId="0" applyFont="1" applyBorder="1" applyProtection="1">
      <protection locked="0"/>
    </xf>
    <xf numFmtId="0" fontId="9" fillId="0" borderId="53" xfId="0" applyFont="1" applyBorder="1" applyProtection="1"/>
    <xf numFmtId="0" fontId="9" fillId="0" borderId="24" xfId="0" applyFont="1" applyBorder="1" applyProtection="1"/>
    <xf numFmtId="0" fontId="14" fillId="34" borderId="17" xfId="0" applyFont="1" applyFill="1" applyBorder="1" applyAlignment="1" applyProtection="1">
      <alignment horizontal="center" vertical="center" wrapText="1"/>
    </xf>
    <xf numFmtId="43" fontId="8" fillId="34" borderId="18" xfId="1" applyFont="1" applyFill="1" applyBorder="1" applyAlignment="1" applyProtection="1">
      <alignment horizontal="center" vertical="center" wrapText="1"/>
    </xf>
    <xf numFmtId="0" fontId="38" fillId="10" borderId="17" xfId="0" applyFont="1" applyFill="1" applyBorder="1" applyAlignment="1" applyProtection="1">
      <alignment vertical="center"/>
    </xf>
    <xf numFmtId="165" fontId="38" fillId="10" borderId="18" xfId="1" applyNumberFormat="1" applyFont="1" applyFill="1" applyBorder="1" applyAlignment="1" applyProtection="1">
      <alignment vertical="center"/>
    </xf>
    <xf numFmtId="0" fontId="27" fillId="0" borderId="17" xfId="0" applyFont="1" applyBorder="1" applyAlignment="1" applyProtection="1">
      <alignment vertical="center"/>
      <protection locked="0"/>
    </xf>
    <xf numFmtId="0" fontId="27" fillId="0" borderId="39" xfId="0" applyFont="1" applyBorder="1" applyAlignment="1" applyProtection="1">
      <alignment vertical="center"/>
      <protection locked="0"/>
    </xf>
    <xf numFmtId="165" fontId="17" fillId="0" borderId="52" xfId="1" applyNumberFormat="1" applyFont="1" applyBorder="1" applyAlignment="1" applyProtection="1">
      <alignment vertical="center"/>
      <protection locked="0"/>
    </xf>
    <xf numFmtId="165" fontId="9" fillId="0" borderId="18" xfId="1" applyNumberFormat="1" applyFont="1" applyBorder="1" applyAlignment="1" applyProtection="1">
      <alignment vertical="center"/>
    </xf>
    <xf numFmtId="165" fontId="17" fillId="0" borderId="25" xfId="1" applyNumberFormat="1" applyFont="1" applyBorder="1" applyAlignment="1" applyProtection="1">
      <alignment vertical="center"/>
      <protection locked="0"/>
    </xf>
    <xf numFmtId="0" fontId="14" fillId="11" borderId="37" xfId="4" applyFont="1" applyFill="1" applyBorder="1" applyAlignment="1" applyProtection="1">
      <alignment horizontal="center" vertical="center" wrapText="1"/>
    </xf>
    <xf numFmtId="43" fontId="14" fillId="11" borderId="38" xfId="5" applyFont="1" applyFill="1" applyBorder="1" applyAlignment="1" applyProtection="1">
      <alignment horizontal="center" vertical="center" wrapText="1"/>
    </xf>
    <xf numFmtId="0" fontId="37" fillId="10" borderId="17" xfId="0" applyFont="1" applyFill="1" applyBorder="1" applyProtection="1"/>
    <xf numFmtId="0" fontId="17" fillId="0" borderId="17" xfId="4" applyFont="1" applyBorder="1" applyAlignment="1" applyProtection="1">
      <alignment vertical="center"/>
      <protection locked="0"/>
    </xf>
    <xf numFmtId="0" fontId="9" fillId="35" borderId="14" xfId="0" applyFont="1" applyFill="1" applyBorder="1" applyAlignment="1" applyProtection="1">
      <alignment vertical="center"/>
    </xf>
    <xf numFmtId="0" fontId="9" fillId="35" borderId="15" xfId="0" applyFont="1" applyFill="1" applyBorder="1" applyAlignment="1" applyProtection="1">
      <alignment vertical="center"/>
    </xf>
    <xf numFmtId="0" fontId="9" fillId="35" borderId="17" xfId="0" applyFont="1" applyFill="1" applyBorder="1" applyAlignment="1" applyProtection="1">
      <alignment vertical="center"/>
    </xf>
    <xf numFmtId="0" fontId="9" fillId="35" borderId="7" xfId="0" applyFont="1" applyFill="1" applyBorder="1" applyAlignment="1" applyProtection="1">
      <alignment vertical="center"/>
    </xf>
    <xf numFmtId="0" fontId="15" fillId="35" borderId="15" xfId="0" applyFont="1" applyFill="1" applyBorder="1" applyAlignment="1" applyProtection="1">
      <alignment vertical="center"/>
    </xf>
    <xf numFmtId="164" fontId="9" fillId="35" borderId="15" xfId="0" applyNumberFormat="1" applyFont="1" applyFill="1" applyBorder="1" applyAlignment="1" applyProtection="1">
      <alignment vertical="center"/>
    </xf>
    <xf numFmtId="0" fontId="15" fillId="35" borderId="7" xfId="0" applyFont="1" applyFill="1" applyBorder="1" applyAlignment="1" applyProtection="1">
      <alignment vertical="center"/>
    </xf>
    <xf numFmtId="164" fontId="9" fillId="35" borderId="7" xfId="0" applyNumberFormat="1" applyFont="1" applyFill="1" applyBorder="1" applyAlignment="1" applyProtection="1">
      <alignment vertical="center"/>
    </xf>
    <xf numFmtId="0" fontId="15" fillId="35" borderId="14" xfId="0" applyFont="1" applyFill="1" applyBorder="1" applyAlignment="1" applyProtection="1">
      <alignment vertical="center"/>
    </xf>
    <xf numFmtId="0" fontId="15" fillId="35" borderId="17" xfId="0" applyFont="1" applyFill="1" applyBorder="1" applyAlignment="1" applyProtection="1">
      <alignment vertical="center"/>
    </xf>
    <xf numFmtId="0" fontId="17" fillId="35" borderId="15" xfId="4" applyFont="1" applyFill="1" applyBorder="1" applyAlignment="1" applyProtection="1">
      <alignment vertical="center"/>
    </xf>
    <xf numFmtId="0" fontId="17" fillId="35" borderId="7" xfId="4" applyFont="1" applyFill="1" applyBorder="1" applyAlignment="1" applyProtection="1">
      <alignment vertical="center"/>
    </xf>
    <xf numFmtId="2" fontId="27" fillId="0" borderId="15" xfId="0" applyNumberFormat="1" applyFont="1" applyBorder="1" applyAlignment="1" applyProtection="1">
      <alignment vertical="center"/>
    </xf>
    <xf numFmtId="165" fontId="44" fillId="31" borderId="51" xfId="4" applyNumberFormat="1" applyFont="1" applyFill="1" applyBorder="1" applyProtection="1"/>
    <xf numFmtId="0" fontId="42" fillId="0" borderId="37" xfId="4" applyFont="1" applyBorder="1" applyAlignment="1" applyProtection="1">
      <alignment vertical="center" wrapText="1"/>
    </xf>
    <xf numFmtId="2" fontId="4" fillId="16" borderId="48" xfId="4" applyNumberFormat="1" applyFill="1" applyBorder="1" applyProtection="1"/>
    <xf numFmtId="0" fontId="42" fillId="0" borderId="17" xfId="4" applyFont="1" applyBorder="1" applyAlignment="1" applyProtection="1">
      <alignment vertical="center"/>
    </xf>
    <xf numFmtId="2" fontId="4" fillId="16" borderId="49" xfId="4" applyNumberFormat="1" applyFill="1" applyBorder="1" applyProtection="1"/>
    <xf numFmtId="0" fontId="42" fillId="0" borderId="39" xfId="4" applyFont="1" applyBorder="1" applyAlignment="1" applyProtection="1">
      <alignment vertical="center"/>
    </xf>
    <xf numFmtId="2" fontId="4" fillId="36" borderId="50" xfId="4" applyNumberFormat="1" applyFill="1" applyBorder="1" applyProtection="1"/>
    <xf numFmtId="0" fontId="8" fillId="37" borderId="1" xfId="0" applyFont="1" applyFill="1" applyBorder="1" applyAlignment="1">
      <alignment horizontal="center" vertical="center" wrapText="1"/>
    </xf>
    <xf numFmtId="0" fontId="8" fillId="37" borderId="4" xfId="0" applyFont="1" applyFill="1" applyBorder="1" applyAlignment="1">
      <alignment horizontal="center" vertical="center" wrapText="1"/>
    </xf>
    <xf numFmtId="165" fontId="37" fillId="10" borderId="18" xfId="0" applyNumberFormat="1" applyFont="1" applyFill="1" applyBorder="1" applyProtection="1"/>
    <xf numFmtId="0" fontId="38" fillId="38" borderId="7" xfId="0" applyFont="1" applyFill="1" applyBorder="1" applyAlignment="1" applyProtection="1">
      <alignment vertical="center"/>
    </xf>
    <xf numFmtId="2" fontId="38" fillId="38" borderId="7" xfId="0" applyNumberFormat="1" applyFont="1" applyFill="1" applyBorder="1" applyAlignment="1" applyProtection="1">
      <alignment vertical="center"/>
    </xf>
    <xf numFmtId="165" fontId="17" fillId="38" borderId="18" xfId="1" applyNumberFormat="1" applyFont="1" applyFill="1" applyBorder="1" applyAlignment="1" applyProtection="1">
      <alignment vertical="center"/>
    </xf>
    <xf numFmtId="165" fontId="11" fillId="38" borderId="18" xfId="0" applyNumberFormat="1" applyFont="1" applyFill="1" applyBorder="1" applyProtection="1"/>
    <xf numFmtId="0" fontId="11" fillId="38" borderId="7" xfId="0" applyFont="1" applyFill="1" applyBorder="1" applyProtection="1"/>
    <xf numFmtId="164" fontId="27" fillId="0" borderId="52" xfId="0" applyNumberFormat="1" applyFont="1" applyBorder="1" applyAlignment="1" applyProtection="1">
      <alignment vertical="center"/>
    </xf>
    <xf numFmtId="0" fontId="39" fillId="0" borderId="11" xfId="0" applyFont="1" applyBorder="1" applyAlignment="1" applyProtection="1">
      <alignment horizontal="center"/>
    </xf>
    <xf numFmtId="0" fontId="39" fillId="2" borderId="54" xfId="0" applyFont="1" applyFill="1" applyBorder="1" applyAlignment="1" applyProtection="1">
      <alignment horizontal="center"/>
    </xf>
    <xf numFmtId="43" fontId="39" fillId="35" borderId="12" xfId="1" applyFont="1" applyFill="1" applyBorder="1" applyProtection="1"/>
    <xf numFmtId="166" fontId="39" fillId="0" borderId="12" xfId="1" applyNumberFormat="1" applyFont="1" applyBorder="1" applyProtection="1"/>
    <xf numFmtId="165" fontId="39" fillId="0" borderId="13" xfId="1" applyNumberFormat="1" applyFont="1" applyBorder="1" applyProtection="1"/>
    <xf numFmtId="43" fontId="39" fillId="35" borderId="11" xfId="1" applyFont="1" applyFill="1" applyBorder="1" applyProtection="1"/>
    <xf numFmtId="0" fontId="39" fillId="0" borderId="12" xfId="0" applyFont="1" applyBorder="1" applyProtection="1"/>
    <xf numFmtId="0" fontId="39" fillId="35" borderId="12" xfId="0" applyFont="1" applyFill="1" applyBorder="1" applyProtection="1"/>
    <xf numFmtId="0" fontId="46" fillId="35" borderId="19" xfId="0" applyFont="1" applyFill="1" applyBorder="1" applyAlignment="1" applyProtection="1">
      <alignment vertical="center"/>
    </xf>
    <xf numFmtId="0" fontId="46" fillId="35" borderId="20" xfId="0" applyFont="1" applyFill="1" applyBorder="1" applyAlignment="1" applyProtection="1">
      <alignment vertical="center"/>
    </xf>
    <xf numFmtId="0" fontId="47" fillId="0" borderId="20" xfId="4" applyFont="1" applyBorder="1" applyAlignment="1" applyProtection="1">
      <alignment vertical="center"/>
    </xf>
    <xf numFmtId="1" fontId="47" fillId="0" borderId="20" xfId="4" applyNumberFormat="1" applyFont="1" applyBorder="1" applyAlignment="1" applyProtection="1">
      <alignment vertical="center"/>
    </xf>
    <xf numFmtId="0" fontId="47" fillId="35" borderId="20" xfId="4" applyFont="1" applyFill="1" applyBorder="1" applyAlignment="1" applyProtection="1">
      <alignment vertical="center"/>
    </xf>
    <xf numFmtId="165" fontId="47" fillId="0" borderId="21" xfId="4" applyNumberFormat="1" applyFont="1" applyBorder="1" applyAlignment="1" applyProtection="1">
      <alignment vertical="center"/>
    </xf>
    <xf numFmtId="0" fontId="39" fillId="0" borderId="0" xfId="0" applyFont="1" applyProtection="1">
      <protection locked="0"/>
    </xf>
    <xf numFmtId="0" fontId="11" fillId="0" borderId="17" xfId="0" applyFont="1" applyBorder="1" applyAlignment="1" applyProtection="1">
      <alignment vertical="center"/>
      <protection locked="0"/>
    </xf>
    <xf numFmtId="0" fontId="11" fillId="0" borderId="7" xfId="0" applyFont="1" applyBorder="1" applyAlignment="1" applyProtection="1">
      <alignment vertical="center"/>
      <protection locked="0"/>
    </xf>
    <xf numFmtId="0" fontId="39" fillId="25" borderId="12" xfId="0" applyFont="1" applyFill="1" applyBorder="1" applyProtection="1"/>
    <xf numFmtId="0" fontId="14" fillId="34" borderId="1" xfId="0" applyFont="1" applyFill="1" applyBorder="1" applyAlignment="1">
      <alignment horizontal="center" vertical="center" wrapText="1"/>
    </xf>
    <xf numFmtId="0" fontId="16" fillId="34" borderId="4" xfId="0" applyFont="1" applyFill="1" applyBorder="1" applyAlignment="1">
      <alignment horizontal="center" vertical="center" wrapText="1"/>
    </xf>
    <xf numFmtId="0" fontId="39" fillId="0" borderId="0" xfId="0" applyFont="1" applyProtection="1"/>
    <xf numFmtId="0" fontId="14" fillId="39" borderId="24" xfId="0" applyFont="1" applyFill="1" applyBorder="1" applyAlignment="1" applyProtection="1">
      <alignment horizontal="center" vertical="center" wrapText="1"/>
    </xf>
    <xf numFmtId="0" fontId="8" fillId="20" borderId="0" xfId="0" applyFont="1" applyFill="1" applyProtection="1"/>
    <xf numFmtId="0" fontId="27" fillId="0" borderId="2" xfId="0" applyFont="1" applyBorder="1" applyProtection="1">
      <protection locked="0"/>
    </xf>
    <xf numFmtId="2" fontId="27" fillId="0" borderId="39" xfId="0" applyNumberFormat="1" applyFont="1" applyBorder="1" applyProtection="1">
      <protection locked="0"/>
    </xf>
    <xf numFmtId="2" fontId="28" fillId="0" borderId="1" xfId="0" applyNumberFormat="1" applyFont="1" applyBorder="1" applyProtection="1"/>
    <xf numFmtId="2" fontId="27" fillId="0" borderId="1" xfId="0" applyNumberFormat="1" applyFont="1" applyBorder="1" applyProtection="1">
      <protection locked="0"/>
    </xf>
    <xf numFmtId="44" fontId="28" fillId="0" borderId="52" xfId="2" applyFont="1" applyBorder="1" applyProtection="1">
      <protection locked="0"/>
    </xf>
    <xf numFmtId="2" fontId="27" fillId="0" borderId="3" xfId="0" applyNumberFormat="1" applyFont="1" applyBorder="1" applyProtection="1">
      <protection locked="0"/>
    </xf>
    <xf numFmtId="0" fontId="39" fillId="0" borderId="28" xfId="0" applyFont="1" applyBorder="1" applyAlignment="1" applyProtection="1">
      <alignment horizontal="center"/>
    </xf>
    <xf numFmtId="2" fontId="48" fillId="0" borderId="11" xfId="0" applyNumberFormat="1" applyFont="1" applyBorder="1" applyProtection="1"/>
    <xf numFmtId="0" fontId="39" fillId="2" borderId="12" xfId="0" applyFont="1" applyFill="1" applyBorder="1" applyProtection="1"/>
    <xf numFmtId="2" fontId="39" fillId="2" borderId="12" xfId="0" applyNumberFormat="1" applyFont="1" applyFill="1" applyBorder="1" applyProtection="1"/>
    <xf numFmtId="44" fontId="39" fillId="0" borderId="13" xfId="2" applyFont="1" applyBorder="1" applyProtection="1"/>
    <xf numFmtId="2" fontId="48" fillId="0" borderId="55" xfId="0" applyNumberFormat="1" applyFont="1" applyBorder="1" applyProtection="1"/>
    <xf numFmtId="0" fontId="8" fillId="40" borderId="7" xfId="0" applyFont="1" applyFill="1" applyBorder="1" applyAlignment="1" applyProtection="1">
      <alignment horizontal="center" vertical="center" wrapText="1"/>
    </xf>
    <xf numFmtId="0" fontId="14" fillId="40" borderId="7" xfId="0" applyFont="1" applyFill="1" applyBorder="1" applyAlignment="1" applyProtection="1">
      <alignment horizontal="center" vertical="center" wrapText="1"/>
    </xf>
    <xf numFmtId="0" fontId="6" fillId="19" borderId="0" xfId="0" applyFont="1" applyFill="1" applyAlignment="1" applyProtection="1">
      <alignment horizontal="left" vertical="center"/>
      <protection locked="0"/>
    </xf>
    <xf numFmtId="43" fontId="27" fillId="0" borderId="7" xfId="1" applyFont="1" applyBorder="1" applyAlignment="1" applyProtection="1">
      <alignment horizontal="left"/>
      <protection locked="0"/>
    </xf>
    <xf numFmtId="0" fontId="32" fillId="0" borderId="0" xfId="0" applyFont="1" applyProtection="1"/>
    <xf numFmtId="0" fontId="32" fillId="0" borderId="0" xfId="0" applyFont="1" applyAlignment="1" applyProtection="1">
      <alignment horizontal="left" vertical="center"/>
    </xf>
    <xf numFmtId="0" fontId="25" fillId="0" borderId="0" xfId="0" applyFont="1" applyAlignment="1" applyProtection="1">
      <alignment horizontal="left" vertical="center"/>
    </xf>
    <xf numFmtId="0" fontId="25" fillId="19" borderId="0" xfId="0" applyFont="1" applyFill="1" applyAlignment="1" applyProtection="1">
      <alignment horizontal="left" vertical="center"/>
    </xf>
    <xf numFmtId="165" fontId="2" fillId="42" borderId="38" xfId="4" applyNumberFormat="1" applyFont="1" applyFill="1" applyBorder="1" applyProtection="1">
      <protection locked="0"/>
    </xf>
    <xf numFmtId="165" fontId="4" fillId="42" borderId="18" xfId="4" applyNumberFormat="1" applyFill="1" applyBorder="1" applyProtection="1">
      <protection locked="0"/>
    </xf>
    <xf numFmtId="165" fontId="4" fillId="42" borderId="52" xfId="4" applyNumberFormat="1" applyFill="1" applyBorder="1" applyProtection="1">
      <protection locked="0"/>
    </xf>
    <xf numFmtId="0" fontId="8" fillId="43" borderId="46" xfId="4" applyFont="1" applyFill="1" applyBorder="1" applyAlignment="1" applyProtection="1">
      <alignment horizontal="center" vertical="center" wrapText="1"/>
    </xf>
    <xf numFmtId="165" fontId="4" fillId="44" borderId="37" xfId="4" applyNumberFormat="1" applyFill="1" applyBorder="1" applyProtection="1"/>
    <xf numFmtId="165" fontId="4" fillId="44" borderId="17" xfId="4" applyNumberFormat="1" applyFill="1" applyBorder="1" applyProtection="1"/>
    <xf numFmtId="165" fontId="4" fillId="44" borderId="39" xfId="4" applyNumberFormat="1" applyFill="1" applyBorder="1" applyProtection="1"/>
    <xf numFmtId="0" fontId="8" fillId="0" borderId="47" xfId="4" applyFont="1" applyBorder="1" applyAlignment="1" applyProtection="1">
      <alignment horizontal="center" vertical="center" wrapText="1"/>
    </xf>
    <xf numFmtId="2" fontId="27" fillId="0" borderId="7" xfId="0" applyNumberFormat="1" applyFont="1" applyBorder="1" applyAlignment="1" applyProtection="1">
      <alignment vertical="center"/>
      <protection locked="0"/>
    </xf>
    <xf numFmtId="166" fontId="8" fillId="5" borderId="7" xfId="1" applyNumberFormat="1" applyFont="1" applyFill="1" applyBorder="1" applyAlignment="1" applyProtection="1">
      <alignment horizontal="center"/>
      <protection locked="0"/>
    </xf>
    <xf numFmtId="0" fontId="0" fillId="27" borderId="7" xfId="0" applyFill="1" applyBorder="1" applyAlignment="1" applyProtection="1">
      <alignment horizontal="center"/>
      <protection locked="0"/>
    </xf>
    <xf numFmtId="166" fontId="8" fillId="29" borderId="7" xfId="0" applyNumberFormat="1" applyFont="1" applyFill="1" applyBorder="1" applyAlignment="1" applyProtection="1">
      <alignment horizontal="center"/>
      <protection locked="0"/>
    </xf>
    <xf numFmtId="10" fontId="8" fillId="26" borderId="7" xfId="3" applyNumberFormat="1" applyFont="1" applyFill="1" applyBorder="1" applyAlignment="1" applyProtection="1">
      <alignment horizontal="right"/>
      <protection locked="0"/>
    </xf>
    <xf numFmtId="166" fontId="43" fillId="29" borderId="7" xfId="0" applyNumberFormat="1" applyFont="1" applyFill="1" applyBorder="1" applyAlignment="1" applyProtection="1">
      <alignment horizontal="center"/>
      <protection locked="0"/>
    </xf>
    <xf numFmtId="166" fontId="8" fillId="30" borderId="7" xfId="0" applyNumberFormat="1" applyFont="1" applyFill="1" applyBorder="1" applyAlignment="1" applyProtection="1">
      <alignment horizontal="center"/>
      <protection locked="0"/>
    </xf>
    <xf numFmtId="9" fontId="8" fillId="5" borderId="7" xfId="3" applyFont="1" applyFill="1" applyBorder="1" applyProtection="1">
      <protection locked="0"/>
    </xf>
    <xf numFmtId="9" fontId="8" fillId="28" borderId="7" xfId="3" applyFont="1" applyFill="1" applyBorder="1" applyAlignment="1" applyProtection="1">
      <alignment horizontal="right"/>
      <protection locked="0"/>
    </xf>
    <xf numFmtId="0" fontId="26" fillId="9" borderId="7" xfId="0" applyFont="1" applyFill="1" applyBorder="1" applyAlignment="1" applyProtection="1">
      <alignment horizontal="center"/>
      <protection locked="0"/>
    </xf>
    <xf numFmtId="2" fontId="40" fillId="12" borderId="17" xfId="0" applyNumberFormat="1" applyFont="1" applyFill="1" applyBorder="1" applyAlignment="1" applyProtection="1">
      <alignment horizontal="center"/>
      <protection locked="0"/>
    </xf>
    <xf numFmtId="0" fontId="40" fillId="21" borderId="18" xfId="0" applyFont="1" applyFill="1" applyBorder="1" applyAlignment="1" applyProtection="1">
      <alignment horizontal="center"/>
      <protection locked="0"/>
    </xf>
    <xf numFmtId="0" fontId="34" fillId="8" borderId="7" xfId="0" applyFont="1" applyFill="1" applyBorder="1" applyProtection="1">
      <protection locked="0"/>
    </xf>
    <xf numFmtId="0" fontId="40" fillId="21" borderId="17" xfId="0" applyFont="1" applyFill="1" applyBorder="1" applyAlignment="1" applyProtection="1">
      <alignment horizontal="center"/>
      <protection locked="0"/>
    </xf>
    <xf numFmtId="0" fontId="14" fillId="23" borderId="18" xfId="0" applyFont="1" applyFill="1" applyBorder="1" applyAlignment="1" applyProtection="1">
      <alignment horizontal="right" vertical="center"/>
      <protection locked="0"/>
    </xf>
    <xf numFmtId="10" fontId="11" fillId="0" borderId="7" xfId="3" applyNumberFormat="1" applyFont="1" applyBorder="1" applyProtection="1">
      <protection locked="0"/>
    </xf>
    <xf numFmtId="10" fontId="14" fillId="24" borderId="41" xfId="3" applyNumberFormat="1" applyFont="1" applyFill="1" applyBorder="1" applyAlignment="1" applyProtection="1">
      <alignment vertical="center"/>
      <protection locked="0"/>
    </xf>
    <xf numFmtId="0" fontId="0" fillId="7" borderId="7" xfId="0" applyFill="1" applyBorder="1" applyProtection="1">
      <protection locked="0"/>
    </xf>
    <xf numFmtId="10" fontId="0" fillId="0" borderId="7" xfId="3" applyNumberFormat="1" applyFont="1" applyBorder="1" applyProtection="1">
      <protection locked="0"/>
    </xf>
    <xf numFmtId="0" fontId="0" fillId="22" borderId="19" xfId="0" applyFill="1" applyBorder="1" applyProtection="1">
      <protection locked="0"/>
    </xf>
    <xf numFmtId="10" fontId="8" fillId="24" borderId="42" xfId="3" applyNumberFormat="1" applyFont="1" applyFill="1" applyBorder="1" applyAlignment="1" applyProtection="1">
      <alignment vertical="center"/>
      <protection locked="0"/>
    </xf>
    <xf numFmtId="0" fontId="8" fillId="26" borderId="7" xfId="3" applyNumberFormat="1" applyFont="1" applyFill="1" applyBorder="1" applyAlignment="1" applyProtection="1">
      <alignment horizontal="right"/>
      <protection locked="0"/>
    </xf>
    <xf numFmtId="43" fontId="17" fillId="0" borderId="7" xfId="1" applyFont="1" applyBorder="1" applyProtection="1">
      <protection locked="0"/>
    </xf>
    <xf numFmtId="0" fontId="11" fillId="0" borderId="24" xfId="0" applyFont="1" applyBorder="1" applyProtection="1">
      <protection locked="0"/>
    </xf>
    <xf numFmtId="0" fontId="6" fillId="18" borderId="0" xfId="0" applyFont="1" applyFill="1" applyAlignment="1" applyProtection="1">
      <alignment horizontal="left" vertical="center"/>
      <protection locked="0"/>
    </xf>
    <xf numFmtId="0" fontId="32" fillId="18" borderId="0" xfId="0" applyFont="1" applyFill="1" applyAlignment="1" applyProtection="1">
      <alignment horizontal="left" vertical="center"/>
      <protection locked="0"/>
    </xf>
    <xf numFmtId="0" fontId="8" fillId="37" borderId="1" xfId="0" applyFont="1" applyFill="1" applyBorder="1" applyAlignment="1">
      <alignment horizontal="center" vertical="center" wrapText="1"/>
    </xf>
    <xf numFmtId="0" fontId="8" fillId="37" borderId="4" xfId="0" applyFont="1" applyFill="1" applyBorder="1" applyAlignment="1">
      <alignment horizontal="center" vertical="center" wrapText="1"/>
    </xf>
    <xf numFmtId="0" fontId="8" fillId="37" borderId="2" xfId="0" applyFont="1" applyFill="1" applyBorder="1" applyAlignment="1">
      <alignment horizontal="center" vertical="center" wrapText="1"/>
    </xf>
    <xf numFmtId="0" fontId="8" fillId="37" borderId="3" xfId="0" applyFont="1" applyFill="1" applyBorder="1" applyAlignment="1">
      <alignment horizontal="center" vertical="center" wrapText="1"/>
    </xf>
    <xf numFmtId="0" fontId="8" fillId="37" borderId="5" xfId="0" applyFont="1" applyFill="1" applyBorder="1" applyAlignment="1">
      <alignment horizontal="center" vertical="center" wrapText="1"/>
    </xf>
    <xf numFmtId="0" fontId="8" fillId="37" borderId="6" xfId="0" applyFont="1" applyFill="1" applyBorder="1" applyAlignment="1">
      <alignment horizontal="center" vertical="center" wrapText="1"/>
    </xf>
    <xf numFmtId="0" fontId="37" fillId="10" borderId="1" xfId="0" applyFont="1" applyFill="1" applyBorder="1" applyAlignment="1">
      <alignment horizontal="center" vertical="center"/>
    </xf>
    <xf numFmtId="0" fontId="37" fillId="10" borderId="35" xfId="0" applyFont="1" applyFill="1" applyBorder="1" applyAlignment="1">
      <alignment horizontal="center" vertical="center"/>
    </xf>
    <xf numFmtId="0" fontId="25" fillId="37" borderId="1" xfId="0" applyFont="1" applyFill="1" applyBorder="1" applyAlignment="1">
      <alignment horizontal="center" vertical="center" wrapText="1"/>
    </xf>
    <xf numFmtId="0" fontId="8" fillId="11" borderId="14" xfId="4" applyFont="1" applyFill="1" applyBorder="1" applyAlignment="1" applyProtection="1">
      <alignment horizontal="center" vertical="center" wrapText="1"/>
    </xf>
    <xf numFmtId="0" fontId="8" fillId="11" borderId="15" xfId="4" applyFont="1" applyFill="1" applyBorder="1" applyAlignment="1" applyProtection="1">
      <alignment horizontal="center" vertical="center" wrapText="1"/>
    </xf>
    <xf numFmtId="0" fontId="8" fillId="11" borderId="16" xfId="4" applyFont="1" applyFill="1" applyBorder="1" applyAlignment="1" applyProtection="1">
      <alignment horizontal="center" vertical="center" wrapText="1"/>
    </xf>
    <xf numFmtId="0" fontId="14" fillId="34" borderId="43" xfId="0" applyFont="1" applyFill="1" applyBorder="1" applyAlignment="1" applyProtection="1">
      <alignment horizontal="center" vertical="center" wrapText="1"/>
    </xf>
    <xf numFmtId="0" fontId="14" fillId="34" borderId="44" xfId="0" applyFont="1" applyFill="1" applyBorder="1" applyAlignment="1" applyProtection="1">
      <alignment horizontal="center" vertical="center" wrapText="1"/>
    </xf>
    <xf numFmtId="0" fontId="14" fillId="34" borderId="45" xfId="0" applyFont="1" applyFill="1" applyBorder="1" applyAlignment="1" applyProtection="1">
      <alignment horizontal="center" vertical="center" wrapText="1"/>
    </xf>
    <xf numFmtId="0" fontId="40" fillId="6" borderId="24" xfId="0" applyFont="1" applyFill="1" applyBorder="1" applyAlignment="1" applyProtection="1">
      <alignment horizontal="center" vertical="center" wrapText="1"/>
    </xf>
    <xf numFmtId="0" fontId="40" fillId="6" borderId="25" xfId="0" applyFont="1" applyFill="1" applyBorder="1" applyAlignment="1" applyProtection="1">
      <alignment horizontal="center" vertical="center" wrapText="1"/>
    </xf>
    <xf numFmtId="0" fontId="40" fillId="11" borderId="1" xfId="4" applyFont="1" applyFill="1" applyBorder="1" applyAlignment="1" applyProtection="1">
      <alignment horizontal="center" vertical="center" wrapText="1"/>
    </xf>
    <xf numFmtId="0" fontId="40" fillId="11" borderId="40" xfId="4" applyFont="1" applyFill="1" applyBorder="1" applyAlignment="1" applyProtection="1">
      <alignment horizontal="center" vertical="center" wrapText="1"/>
    </xf>
    <xf numFmtId="0" fontId="41" fillId="11" borderId="1" xfId="4" applyFont="1" applyFill="1" applyBorder="1" applyAlignment="1" applyProtection="1">
      <alignment horizontal="center" vertical="center" wrapText="1"/>
    </xf>
    <xf numFmtId="0" fontId="41" fillId="11" borderId="40" xfId="4" applyFont="1" applyFill="1" applyBorder="1" applyAlignment="1" applyProtection="1">
      <alignment horizontal="center" vertical="center" wrapText="1"/>
    </xf>
    <xf numFmtId="0" fontId="40" fillId="34" borderId="24" xfId="0" applyFont="1" applyFill="1" applyBorder="1" applyAlignment="1" applyProtection="1">
      <alignment horizontal="center" vertical="center" wrapText="1"/>
      <protection locked="0"/>
    </xf>
    <xf numFmtId="0" fontId="40" fillId="34" borderId="25" xfId="0" applyFont="1" applyFill="1" applyBorder="1" applyAlignment="1" applyProtection="1">
      <alignment horizontal="center" vertical="center" wrapText="1"/>
      <protection locked="0"/>
    </xf>
    <xf numFmtId="0" fontId="5" fillId="7" borderId="24" xfId="0" applyFont="1" applyFill="1" applyBorder="1" applyAlignment="1" applyProtection="1">
      <alignment horizontal="left"/>
      <protection locked="0"/>
    </xf>
    <xf numFmtId="0" fontId="5" fillId="7" borderId="27" xfId="0" applyFont="1" applyFill="1" applyBorder="1" applyAlignment="1" applyProtection="1">
      <alignment horizontal="left"/>
      <protection locked="0"/>
    </xf>
    <xf numFmtId="0" fontId="5" fillId="7" borderId="25" xfId="0" applyFont="1" applyFill="1" applyBorder="1" applyAlignment="1" applyProtection="1">
      <alignment horizontal="left"/>
      <protection locked="0"/>
    </xf>
    <xf numFmtId="0" fontId="32" fillId="18" borderId="0" xfId="0" applyFont="1" applyFill="1" applyAlignment="1" applyProtection="1">
      <alignment horizontal="left"/>
    </xf>
    <xf numFmtId="0" fontId="35" fillId="0" borderId="24" xfId="0" applyFont="1" applyBorder="1" applyAlignment="1" applyProtection="1">
      <alignment horizontal="left" vertical="center" wrapText="1"/>
      <protection locked="0"/>
    </xf>
    <xf numFmtId="0" fontId="35" fillId="0" borderId="25" xfId="0" applyFont="1" applyBorder="1" applyAlignment="1" applyProtection="1">
      <alignment horizontal="left" vertical="center" wrapText="1"/>
      <protection locked="0"/>
    </xf>
    <xf numFmtId="0" fontId="35" fillId="0" borderId="24" xfId="0" applyFont="1" applyBorder="1" applyAlignment="1" applyProtection="1">
      <alignment horizontal="left" vertical="center" wrapText="1"/>
    </xf>
    <xf numFmtId="0" fontId="35" fillId="0" borderId="25" xfId="0" applyFont="1" applyBorder="1" applyAlignment="1" applyProtection="1">
      <alignment horizontal="left" vertical="center" wrapText="1"/>
    </xf>
    <xf numFmtId="0" fontId="35" fillId="7" borderId="24" xfId="0" applyFont="1" applyFill="1" applyBorder="1" applyAlignment="1" applyProtection="1">
      <alignment horizontal="left" vertical="center" wrapText="1"/>
    </xf>
    <xf numFmtId="0" fontId="35" fillId="7" borderId="25" xfId="0" applyFont="1" applyFill="1" applyBorder="1" applyAlignment="1" applyProtection="1">
      <alignment horizontal="left" vertical="center" wrapText="1"/>
    </xf>
    <xf numFmtId="0" fontId="34" fillId="0" borderId="1" xfId="0" applyFont="1" applyBorder="1" applyAlignment="1" applyProtection="1">
      <alignment horizontal="center"/>
      <protection locked="0"/>
    </xf>
    <xf numFmtId="0" fontId="34" fillId="0" borderId="4" xfId="0" applyFont="1" applyBorder="1" applyAlignment="1" applyProtection="1">
      <alignment horizontal="center"/>
      <protection locked="0"/>
    </xf>
    <xf numFmtId="0" fontId="11" fillId="0" borderId="26" xfId="0" applyFont="1" applyBorder="1" applyProtection="1">
      <protection locked="0"/>
    </xf>
    <xf numFmtId="0" fontId="35" fillId="0" borderId="5" xfId="0" applyFont="1" applyBorder="1" applyAlignment="1" applyProtection="1">
      <alignment horizontal="left" vertical="center" wrapText="1"/>
    </xf>
    <xf numFmtId="0" fontId="35" fillId="0" borderId="6" xfId="0" applyFont="1" applyBorder="1" applyAlignment="1" applyProtection="1">
      <alignment horizontal="left" vertical="center" wrapText="1"/>
    </xf>
    <xf numFmtId="0" fontId="34" fillId="0" borderId="24" xfId="0" applyFont="1" applyBorder="1" applyAlignment="1" applyProtection="1">
      <alignment horizontal="left" vertical="center"/>
    </xf>
    <xf numFmtId="0" fontId="34" fillId="0" borderId="25" xfId="0" applyFont="1" applyBorder="1" applyAlignment="1" applyProtection="1">
      <alignment horizontal="left" vertical="center"/>
    </xf>
    <xf numFmtId="0" fontId="34" fillId="7" borderId="24" xfId="0" applyFont="1" applyFill="1" applyBorder="1" applyAlignment="1" applyProtection="1">
      <alignment horizontal="left" vertical="center"/>
    </xf>
    <xf numFmtId="0" fontId="34" fillId="7" borderId="25" xfId="0" applyFont="1" applyFill="1" applyBorder="1" applyAlignment="1" applyProtection="1">
      <alignment horizontal="left" vertical="center"/>
    </xf>
    <xf numFmtId="0" fontId="34" fillId="0" borderId="2" xfId="0" applyFont="1" applyBorder="1" applyAlignment="1" applyProtection="1">
      <alignment horizontal="left" vertical="center"/>
    </xf>
    <xf numFmtId="0" fontId="34" fillId="0" borderId="3" xfId="0" applyFont="1" applyBorder="1" applyAlignment="1" applyProtection="1">
      <alignment horizontal="left" vertical="center"/>
    </xf>
    <xf numFmtId="0" fontId="34" fillId="0" borderId="5" xfId="0" applyFont="1" applyBorder="1" applyAlignment="1" applyProtection="1">
      <alignment horizontal="left" vertical="center"/>
    </xf>
    <xf numFmtId="0" fontId="34" fillId="0" borderId="6" xfId="0" applyFont="1" applyBorder="1" applyAlignment="1" applyProtection="1">
      <alignment horizontal="left" vertical="center"/>
    </xf>
    <xf numFmtId="0" fontId="34" fillId="0" borderId="1" xfId="0" applyFont="1" applyBorder="1" applyAlignment="1" applyProtection="1">
      <alignment vertical="center"/>
    </xf>
    <xf numFmtId="0" fontId="34" fillId="0" borderId="4" xfId="0" applyFont="1" applyBorder="1" applyAlignment="1" applyProtection="1">
      <alignment vertical="center"/>
    </xf>
    <xf numFmtId="0" fontId="35" fillId="0" borderId="2" xfId="0" applyFont="1" applyBorder="1" applyAlignment="1" applyProtection="1">
      <alignment horizontal="left" vertical="center" wrapText="1"/>
    </xf>
    <xf numFmtId="0" fontId="35" fillId="0" borderId="3" xfId="0" applyFont="1" applyBorder="1" applyAlignment="1" applyProtection="1">
      <alignment horizontal="left" vertical="center" wrapText="1"/>
    </xf>
    <xf numFmtId="164" fontId="8" fillId="0" borderId="16" xfId="0" applyNumberFormat="1" applyFont="1" applyBorder="1" applyAlignment="1" applyProtection="1">
      <alignment horizontal="center" vertical="center"/>
    </xf>
    <xf numFmtId="164" fontId="8" fillId="0" borderId="18" xfId="0" applyNumberFormat="1" applyFont="1" applyBorder="1" applyAlignment="1" applyProtection="1">
      <alignment horizontal="center" vertical="center"/>
    </xf>
    <xf numFmtId="0" fontId="8" fillId="0" borderId="17" xfId="0" applyFont="1" applyBorder="1" applyAlignment="1" applyProtection="1">
      <alignment horizontal="center" vertical="center"/>
    </xf>
    <xf numFmtId="0" fontId="0" fillId="0" borderId="7" xfId="0" applyBorder="1" applyProtection="1"/>
    <xf numFmtId="0" fontId="8" fillId="0" borderId="19" xfId="0" applyFont="1" applyBorder="1" applyAlignment="1" applyProtection="1">
      <alignment horizontal="center" vertical="center" wrapText="1"/>
    </xf>
    <xf numFmtId="0" fontId="0" fillId="0" borderId="20" xfId="0" applyBorder="1" applyProtection="1"/>
    <xf numFmtId="0" fontId="27" fillId="0" borderId="0" xfId="0" applyFont="1" applyAlignment="1" applyProtection="1">
      <alignment horizontal="center" vertical="center"/>
    </xf>
    <xf numFmtId="0" fontId="28" fillId="0" borderId="0" xfId="0" applyFont="1" applyAlignment="1" applyProtection="1">
      <alignment horizontal="center" vertical="center"/>
    </xf>
    <xf numFmtId="0" fontId="34" fillId="8" borderId="24" xfId="0" applyFont="1" applyFill="1" applyBorder="1" applyAlignment="1" applyProtection="1">
      <alignment horizontal="left" vertical="center"/>
      <protection locked="0"/>
    </xf>
    <xf numFmtId="0" fontId="34" fillId="8" borderId="27" xfId="0" applyFont="1" applyFill="1" applyBorder="1" applyAlignment="1" applyProtection="1">
      <alignment horizontal="left" vertical="center"/>
      <protection locked="0"/>
    </xf>
    <xf numFmtId="0" fontId="34" fillId="8" borderId="25" xfId="0" applyFont="1" applyFill="1" applyBorder="1" applyAlignment="1" applyProtection="1">
      <alignment horizontal="left" vertical="center"/>
      <protection locked="0"/>
    </xf>
    <xf numFmtId="0" fontId="34" fillId="0" borderId="24" xfId="0" applyFont="1" applyBorder="1" applyAlignment="1" applyProtection="1">
      <alignment horizontal="left" vertical="center"/>
      <protection locked="0"/>
    </xf>
    <xf numFmtId="0" fontId="34" fillId="0" borderId="25" xfId="0" applyFont="1" applyBorder="1" applyAlignment="1" applyProtection="1">
      <alignment horizontal="left" vertical="center"/>
      <protection locked="0"/>
    </xf>
    <xf numFmtId="0" fontId="14" fillId="34" borderId="1" xfId="0" applyFont="1" applyFill="1" applyBorder="1" applyAlignment="1">
      <alignment horizontal="center" vertical="center" wrapText="1"/>
    </xf>
    <xf numFmtId="0" fontId="14" fillId="34" borderId="4" xfId="0" applyFont="1" applyFill="1" applyBorder="1" applyAlignment="1">
      <alignment horizontal="center" vertical="center" wrapText="1"/>
    </xf>
    <xf numFmtId="0" fontId="8" fillId="2" borderId="11" xfId="0" applyFont="1" applyFill="1" applyBorder="1" applyAlignment="1" applyProtection="1">
      <alignment horizontal="center" vertical="center"/>
    </xf>
    <xf numFmtId="0" fontId="0" fillId="0" borderId="12" xfId="0" applyBorder="1" applyProtection="1"/>
    <xf numFmtId="0" fontId="8" fillId="0" borderId="14" xfId="0" applyFont="1" applyBorder="1" applyAlignment="1" applyProtection="1">
      <alignment horizontal="center" vertical="center"/>
    </xf>
    <xf numFmtId="0" fontId="0" fillId="0" borderId="15" xfId="0" applyBorder="1" applyProtection="1"/>
    <xf numFmtId="0" fontId="14" fillId="3" borderId="2" xfId="0" applyFont="1" applyFill="1" applyBorder="1" applyAlignment="1" applyProtection="1">
      <alignment horizontal="center" vertical="center"/>
    </xf>
    <xf numFmtId="0" fontId="14" fillId="3" borderId="22" xfId="0" applyFont="1" applyFill="1" applyBorder="1" applyAlignment="1" applyProtection="1">
      <alignment horizontal="center" vertical="center"/>
    </xf>
    <xf numFmtId="0" fontId="14" fillId="3" borderId="3" xfId="0" applyFont="1" applyFill="1" applyBorder="1" applyAlignment="1" applyProtection="1">
      <alignment horizontal="center" vertical="center"/>
    </xf>
    <xf numFmtId="0" fontId="14" fillId="3" borderId="5" xfId="0" applyFont="1" applyFill="1" applyBorder="1" applyAlignment="1" applyProtection="1">
      <alignment horizontal="center" vertical="center"/>
    </xf>
    <xf numFmtId="0" fontId="14" fillId="3" borderId="23" xfId="0" applyFont="1" applyFill="1" applyBorder="1" applyAlignment="1" applyProtection="1">
      <alignment horizontal="center" vertical="center"/>
    </xf>
    <xf numFmtId="0" fontId="14" fillId="3" borderId="6" xfId="0" applyFont="1" applyFill="1" applyBorder="1" applyAlignment="1" applyProtection="1">
      <alignment horizontal="center" vertical="center"/>
    </xf>
    <xf numFmtId="0" fontId="11" fillId="0" borderId="24" xfId="0" applyFont="1" applyBorder="1" applyAlignment="1" applyProtection="1">
      <alignment horizontal="left" vertical="center"/>
    </xf>
    <xf numFmtId="0" fontId="11" fillId="0" borderId="25" xfId="0" applyFont="1" applyBorder="1" applyAlignment="1" applyProtection="1">
      <alignment horizontal="left" vertical="center"/>
    </xf>
    <xf numFmtId="0" fontId="36" fillId="10" borderId="0" xfId="0" applyFont="1" applyFill="1" applyBorder="1" applyAlignment="1" applyProtection="1">
      <alignment horizontal="center" vertical="center"/>
    </xf>
    <xf numFmtId="0" fontId="8" fillId="10" borderId="0" xfId="0" applyFont="1" applyFill="1" applyBorder="1" applyAlignment="1" applyProtection="1">
      <alignment horizontal="center" vertical="center"/>
    </xf>
    <xf numFmtId="0" fontId="14" fillId="20" borderId="0" xfId="0" applyFont="1" applyFill="1" applyAlignment="1">
      <alignment horizontal="center"/>
    </xf>
    <xf numFmtId="0" fontId="0" fillId="41" borderId="0" xfId="0" applyFill="1" applyAlignment="1" applyProtection="1">
      <alignment horizontal="center"/>
    </xf>
    <xf numFmtId="0" fontId="34" fillId="8" borderId="24" xfId="0" applyFont="1" applyFill="1" applyBorder="1" applyAlignment="1" applyProtection="1">
      <alignment horizontal="left" vertical="top"/>
      <protection locked="0"/>
    </xf>
    <xf numFmtId="0" fontId="34" fillId="8" borderId="27" xfId="0" applyFont="1" applyFill="1" applyBorder="1" applyAlignment="1" applyProtection="1">
      <alignment horizontal="left" vertical="top"/>
      <protection locked="0"/>
    </xf>
    <xf numFmtId="0" fontId="34" fillId="8" borderId="25" xfId="0" applyFont="1" applyFill="1" applyBorder="1" applyAlignment="1" applyProtection="1">
      <alignment horizontal="left" vertical="top"/>
      <protection locked="0"/>
    </xf>
    <xf numFmtId="0" fontId="8" fillId="14" borderId="44" xfId="4" applyFont="1" applyFill="1" applyBorder="1" applyAlignment="1" applyProtection="1">
      <alignment horizontal="center" vertical="center" wrapText="1"/>
    </xf>
    <xf numFmtId="0" fontId="43" fillId="14" borderId="44" xfId="4" applyFont="1" applyFill="1" applyBorder="1" applyAlignment="1" applyProtection="1">
      <alignment horizontal="center" vertical="center" wrapText="1"/>
    </xf>
    <xf numFmtId="0" fontId="43" fillId="14" borderId="45" xfId="4" applyFont="1" applyFill="1" applyBorder="1" applyAlignment="1" applyProtection="1">
      <alignment horizontal="center" vertical="center" wrapText="1"/>
    </xf>
    <xf numFmtId="0" fontId="40" fillId="6" borderId="24" xfId="0" applyFont="1" applyFill="1" applyBorder="1" applyAlignment="1" applyProtection="1">
      <alignment horizontal="center" vertical="center" wrapText="1"/>
      <protection locked="0"/>
    </xf>
    <xf numFmtId="0" fontId="40" fillId="6" borderId="25" xfId="0" applyFont="1" applyFill="1" applyBorder="1" applyAlignment="1" applyProtection="1">
      <alignment horizontal="center" vertical="center" wrapText="1"/>
      <protection locked="0"/>
    </xf>
    <xf numFmtId="0" fontId="43" fillId="4" borderId="24" xfId="0" applyFont="1" applyFill="1" applyBorder="1" applyAlignment="1" applyProtection="1">
      <alignment horizontal="center" vertical="center"/>
      <protection locked="0"/>
    </xf>
    <xf numFmtId="0" fontId="43" fillId="4" borderId="25" xfId="0" applyFont="1" applyFill="1" applyBorder="1" applyAlignment="1" applyProtection="1">
      <alignment horizontal="center" vertical="center"/>
      <protection locked="0"/>
    </xf>
    <xf numFmtId="0" fontId="40" fillId="11" borderId="1" xfId="4" applyFont="1" applyFill="1" applyBorder="1" applyAlignment="1" applyProtection="1">
      <alignment horizontal="center" vertical="center" wrapText="1"/>
      <protection locked="0"/>
    </xf>
    <xf numFmtId="0" fontId="40" fillId="11" borderId="4" xfId="4" applyFont="1" applyFill="1" applyBorder="1" applyAlignment="1" applyProtection="1">
      <alignment horizontal="center" vertical="center" wrapText="1"/>
      <protection locked="0"/>
    </xf>
    <xf numFmtId="0" fontId="41" fillId="11" borderId="1" xfId="4" applyFont="1" applyFill="1" applyBorder="1" applyAlignment="1" applyProtection="1">
      <alignment horizontal="center" vertical="center" wrapText="1"/>
      <protection locked="0"/>
    </xf>
    <xf numFmtId="0" fontId="41" fillId="11" borderId="4" xfId="4" applyFont="1" applyFill="1" applyBorder="1" applyAlignment="1" applyProtection="1">
      <alignment horizontal="center" vertical="center" wrapText="1"/>
      <protection locked="0"/>
    </xf>
    <xf numFmtId="0" fontId="43" fillId="4" borderId="43" xfId="4" applyFont="1" applyFill="1" applyBorder="1" applyAlignment="1" applyProtection="1">
      <alignment horizontal="center" vertical="center" wrapText="1"/>
    </xf>
    <xf numFmtId="0" fontId="43" fillId="4" borderId="44" xfId="4" applyFont="1" applyFill="1" applyBorder="1" applyAlignment="1" applyProtection="1">
      <alignment horizontal="center" vertical="center" wrapText="1"/>
    </xf>
    <xf numFmtId="0" fontId="43" fillId="4" borderId="45" xfId="4" applyFont="1" applyFill="1" applyBorder="1" applyAlignment="1" applyProtection="1">
      <alignment horizontal="center" vertical="center" wrapText="1"/>
    </xf>
    <xf numFmtId="0" fontId="8" fillId="39" borderId="7" xfId="0" applyFont="1" applyFill="1" applyBorder="1" applyAlignment="1" applyProtection="1">
      <alignment horizontal="center" vertical="center"/>
    </xf>
    <xf numFmtId="0" fontId="8" fillId="4" borderId="7" xfId="0" applyFont="1" applyFill="1" applyBorder="1" applyAlignment="1" applyProtection="1">
      <alignment horizontal="center" vertical="center"/>
      <protection locked="0"/>
    </xf>
    <xf numFmtId="0" fontId="14" fillId="4" borderId="7" xfId="0" applyFont="1" applyFill="1" applyBorder="1" applyAlignment="1" applyProtection="1">
      <alignment horizontal="center" vertical="center" wrapText="1"/>
      <protection locked="0"/>
    </xf>
    <xf numFmtId="0" fontId="8" fillId="4" borderId="7" xfId="0" applyFont="1" applyFill="1" applyBorder="1" applyAlignment="1" applyProtection="1">
      <alignment horizontal="center" vertical="center" wrapText="1"/>
      <protection locked="0"/>
    </xf>
    <xf numFmtId="0" fontId="32" fillId="18" borderId="0" xfId="0" applyFont="1" applyFill="1" applyAlignment="1" applyProtection="1">
      <alignment horizontal="left" vertical="center"/>
    </xf>
    <xf numFmtId="0" fontId="32" fillId="19" borderId="0" xfId="0" applyFont="1" applyFill="1" applyAlignment="1" applyProtection="1">
      <alignment horizontal="left" vertical="center"/>
    </xf>
    <xf numFmtId="0" fontId="0" fillId="2" borderId="7" xfId="0" applyFill="1" applyBorder="1" applyAlignment="1" applyProtection="1">
      <alignment horizontal="left" vertical="center"/>
    </xf>
    <xf numFmtId="0" fontId="18" fillId="0" borderId="7" xfId="0" applyFont="1" applyBorder="1" applyAlignment="1" applyProtection="1">
      <alignment horizontal="left" vertical="center" wrapText="1"/>
    </xf>
    <xf numFmtId="0" fontId="18" fillId="0" borderId="7" xfId="0" applyFont="1" applyBorder="1" applyAlignment="1" applyProtection="1">
      <alignment horizontal="left" vertical="center"/>
    </xf>
    <xf numFmtId="0" fontId="8" fillId="0" borderId="7" xfId="0" applyFont="1" applyBorder="1" applyAlignment="1" applyProtection="1">
      <alignment horizontal="left" vertical="top" wrapText="1"/>
    </xf>
    <xf numFmtId="0" fontId="19" fillId="0" borderId="7" xfId="0" applyFont="1" applyBorder="1" applyAlignment="1" applyProtection="1">
      <alignment horizontal="left" vertical="center" wrapText="1"/>
    </xf>
    <xf numFmtId="0" fontId="0" fillId="2" borderId="24" xfId="0" applyFill="1" applyBorder="1" applyAlignment="1" applyProtection="1">
      <alignment horizontal="left" vertical="center"/>
      <protection locked="0"/>
    </xf>
    <xf numFmtId="0" fontId="0" fillId="2" borderId="27" xfId="0" applyFill="1" applyBorder="1" applyAlignment="1" applyProtection="1">
      <alignment horizontal="left" vertical="center"/>
      <protection locked="0"/>
    </xf>
    <xf numFmtId="0" fontId="0" fillId="2" borderId="25" xfId="0" applyFill="1" applyBorder="1" applyAlignment="1" applyProtection="1">
      <alignment horizontal="left" vertical="center"/>
      <protection locked="0"/>
    </xf>
    <xf numFmtId="0" fontId="1" fillId="2" borderId="24" xfId="0" applyFont="1" applyFill="1" applyBorder="1" applyAlignment="1" applyProtection="1">
      <alignment horizontal="left" vertical="top"/>
    </xf>
    <xf numFmtId="0" fontId="2" fillId="2" borderId="27" xfId="0" applyFont="1" applyFill="1" applyBorder="1" applyAlignment="1" applyProtection="1">
      <alignment horizontal="left" vertical="top"/>
    </xf>
    <xf numFmtId="0" fontId="2" fillId="2" borderId="25" xfId="0" applyFont="1" applyFill="1" applyBorder="1" applyAlignment="1" applyProtection="1">
      <alignment horizontal="left" vertical="top"/>
    </xf>
    <xf numFmtId="0" fontId="17" fillId="0" borderId="32" xfId="0" applyFont="1" applyBorder="1" applyAlignment="1" applyProtection="1">
      <alignment horizontal="left" vertical="center" wrapText="1"/>
    </xf>
    <xf numFmtId="0" fontId="17" fillId="0" borderId="33" xfId="0" applyFont="1" applyBorder="1" applyAlignment="1" applyProtection="1">
      <alignment horizontal="left" vertical="center" wrapText="1"/>
    </xf>
    <xf numFmtId="0" fontId="17" fillId="0" borderId="34" xfId="0" applyFont="1" applyBorder="1" applyAlignment="1" applyProtection="1">
      <alignment horizontal="left" vertical="center" wrapText="1"/>
    </xf>
    <xf numFmtId="0" fontId="25" fillId="18" borderId="0" xfId="0" applyFont="1" applyFill="1" applyAlignment="1" applyProtection="1">
      <alignment horizontal="left" vertical="center"/>
    </xf>
    <xf numFmtId="0" fontId="17" fillId="0" borderId="9" xfId="0" applyFont="1" applyBorder="1" applyAlignment="1" applyProtection="1">
      <alignment horizontal="left" vertical="center" wrapText="1"/>
    </xf>
    <xf numFmtId="0" fontId="39" fillId="32" borderId="28" xfId="4" applyFont="1" applyFill="1" applyBorder="1" applyAlignment="1" applyProtection="1">
      <alignment horizontal="center" wrapText="1"/>
    </xf>
    <xf numFmtId="0" fontId="44" fillId="32" borderId="36" xfId="4" applyFont="1" applyFill="1" applyBorder="1" applyAlignment="1" applyProtection="1">
      <alignment horizontal="center" wrapText="1"/>
    </xf>
    <xf numFmtId="0" fontId="44" fillId="32" borderId="29" xfId="4" applyFont="1" applyFill="1" applyBorder="1" applyAlignment="1" applyProtection="1">
      <alignment horizontal="center" wrapText="1"/>
    </xf>
    <xf numFmtId="0" fontId="8" fillId="18" borderId="0" xfId="4" applyFont="1" applyFill="1" applyAlignment="1" applyProtection="1">
      <alignment horizontal="left"/>
      <protection locked="0"/>
    </xf>
    <xf numFmtId="0" fontId="8" fillId="19" borderId="0" xfId="4" applyFont="1" applyFill="1" applyAlignment="1" applyProtection="1">
      <alignment horizontal="center"/>
      <protection locked="0"/>
    </xf>
    <xf numFmtId="0" fontId="23" fillId="0" borderId="8" xfId="4" applyFont="1" applyBorder="1" applyAlignment="1" applyProtection="1">
      <alignment horizontal="left" vertical="top"/>
      <protection locked="0"/>
    </xf>
    <xf numFmtId="0" fontId="23" fillId="0" borderId="9" xfId="4" applyFont="1" applyBorder="1" applyAlignment="1" applyProtection="1">
      <alignment horizontal="left" vertical="top"/>
      <protection locked="0"/>
    </xf>
    <xf numFmtId="0" fontId="23" fillId="0" borderId="10" xfId="4" applyFont="1" applyBorder="1" applyAlignment="1" applyProtection="1">
      <alignment horizontal="left" vertical="top"/>
      <protection locked="0"/>
    </xf>
    <xf numFmtId="0" fontId="23" fillId="0" borderId="30" xfId="4" applyFont="1" applyBorder="1" applyAlignment="1" applyProtection="1">
      <alignment horizontal="left" vertical="top"/>
      <protection locked="0"/>
    </xf>
    <xf numFmtId="0" fontId="23" fillId="0" borderId="0" xfId="4" applyFont="1" applyBorder="1" applyAlignment="1" applyProtection="1">
      <alignment horizontal="left" vertical="top"/>
      <protection locked="0"/>
    </xf>
    <xf numFmtId="0" fontId="23" fillId="0" borderId="31" xfId="4" applyFont="1" applyBorder="1" applyAlignment="1" applyProtection="1">
      <alignment horizontal="left" vertical="top"/>
      <protection locked="0"/>
    </xf>
    <xf numFmtId="0" fontId="23" fillId="0" borderId="32" xfId="4" applyFont="1" applyBorder="1" applyAlignment="1" applyProtection="1">
      <alignment horizontal="left" vertical="top"/>
      <protection locked="0"/>
    </xf>
    <xf numFmtId="0" fontId="23" fillId="0" borderId="33" xfId="4" applyFont="1" applyBorder="1" applyAlignment="1" applyProtection="1">
      <alignment horizontal="left" vertical="top"/>
      <protection locked="0"/>
    </xf>
    <xf numFmtId="0" fontId="23" fillId="0" borderId="34" xfId="4" applyFont="1" applyBorder="1" applyAlignment="1" applyProtection="1">
      <alignment horizontal="left" vertical="top"/>
      <protection locked="0"/>
    </xf>
  </cellXfs>
  <cellStyles count="6">
    <cellStyle name="Milliers" xfId="1" builtinId="3"/>
    <cellStyle name="Milliers 2" xfId="5" xr:uid="{D668C9B1-20EF-4652-962D-22EA23542065}"/>
    <cellStyle name="Monétaire" xfId="2" builtinId="4"/>
    <cellStyle name="Normal" xfId="0" builtinId="0"/>
    <cellStyle name="Normal 2" xfId="4" xr:uid="{00000000-0005-0000-0000-000003000000}"/>
    <cellStyle name="Pourcentage" xfId="3" builtinId="5"/>
  </cellStyles>
  <dxfs count="0"/>
  <tableStyles count="0" defaultTableStyle="TableStyleMedium2" defaultPivotStyle="PivotStyleLight16"/>
  <colors>
    <mruColors>
      <color rgb="FFEC72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5</xdr:col>
      <xdr:colOff>466725</xdr:colOff>
      <xdr:row>0</xdr:row>
      <xdr:rowOff>0</xdr:rowOff>
    </xdr:from>
    <xdr:to>
      <xdr:col>7</xdr:col>
      <xdr:colOff>91094</xdr:colOff>
      <xdr:row>5</xdr:row>
      <xdr:rowOff>60614</xdr:rowOff>
    </xdr:to>
    <xdr:pic>
      <xdr:nvPicPr>
        <xdr:cNvPr id="3" name="Image 2">
          <a:extLst>
            <a:ext uri="{FF2B5EF4-FFF2-40B4-BE49-F238E27FC236}">
              <a16:creationId xmlns:a16="http://schemas.microsoft.com/office/drawing/2014/main" id="{4175B44A-BF31-4760-9FB2-AA0E8FCD3C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96025" y="0"/>
          <a:ext cx="1824644" cy="14131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28575</xdr:colOff>
      <xdr:row>0</xdr:row>
      <xdr:rowOff>0</xdr:rowOff>
    </xdr:from>
    <xdr:to>
      <xdr:col>6</xdr:col>
      <xdr:colOff>310169</xdr:colOff>
      <xdr:row>5</xdr:row>
      <xdr:rowOff>70139</xdr:rowOff>
    </xdr:to>
    <xdr:pic>
      <xdr:nvPicPr>
        <xdr:cNvPr id="4" name="Image 3">
          <a:extLst>
            <a:ext uri="{FF2B5EF4-FFF2-40B4-BE49-F238E27FC236}">
              <a16:creationId xmlns:a16="http://schemas.microsoft.com/office/drawing/2014/main" id="{CCC771AD-4B8C-4860-9BA1-F259BC9D00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0"/>
          <a:ext cx="1824644" cy="141316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152400</xdr:colOff>
      <xdr:row>0</xdr:row>
      <xdr:rowOff>0</xdr:rowOff>
    </xdr:from>
    <xdr:to>
      <xdr:col>9</xdr:col>
      <xdr:colOff>119669</xdr:colOff>
      <xdr:row>5</xdr:row>
      <xdr:rowOff>98714</xdr:rowOff>
    </xdr:to>
    <xdr:pic>
      <xdr:nvPicPr>
        <xdr:cNvPr id="4" name="Image 3">
          <a:extLst>
            <a:ext uri="{FF2B5EF4-FFF2-40B4-BE49-F238E27FC236}">
              <a16:creationId xmlns:a16="http://schemas.microsoft.com/office/drawing/2014/main" id="{F3FA7470-12FF-4027-9519-12B73D99EB8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743950" y="0"/>
          <a:ext cx="1824644" cy="141316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171450</xdr:colOff>
      <xdr:row>0</xdr:row>
      <xdr:rowOff>0</xdr:rowOff>
    </xdr:from>
    <xdr:to>
      <xdr:col>6</xdr:col>
      <xdr:colOff>281594</xdr:colOff>
      <xdr:row>2</xdr:row>
      <xdr:rowOff>22514</xdr:rowOff>
    </xdr:to>
    <xdr:pic>
      <xdr:nvPicPr>
        <xdr:cNvPr id="4" name="Image 3">
          <a:extLst>
            <a:ext uri="{FF2B5EF4-FFF2-40B4-BE49-F238E27FC236}">
              <a16:creationId xmlns:a16="http://schemas.microsoft.com/office/drawing/2014/main" id="{61EE6B72-62D5-41C2-8D6C-181DCA311D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38875" y="0"/>
          <a:ext cx="1824644" cy="141316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209550</xdr:colOff>
      <xdr:row>0</xdr:row>
      <xdr:rowOff>0</xdr:rowOff>
    </xdr:from>
    <xdr:to>
      <xdr:col>4</xdr:col>
      <xdr:colOff>2119919</xdr:colOff>
      <xdr:row>4</xdr:row>
      <xdr:rowOff>336839</xdr:rowOff>
    </xdr:to>
    <xdr:pic>
      <xdr:nvPicPr>
        <xdr:cNvPr id="3" name="Image 2">
          <a:extLst>
            <a:ext uri="{FF2B5EF4-FFF2-40B4-BE49-F238E27FC236}">
              <a16:creationId xmlns:a16="http://schemas.microsoft.com/office/drawing/2014/main" id="{4D652816-FEB1-4BF8-8961-2BC24CBF213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734300" y="0"/>
          <a:ext cx="1910369" cy="141316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pageSetUpPr fitToPage="1"/>
  </sheetPr>
  <dimension ref="A1:L46"/>
  <sheetViews>
    <sheetView zoomScaleNormal="100" workbookViewId="0">
      <selection activeCell="B13" sqref="B13"/>
    </sheetView>
  </sheetViews>
  <sheetFormatPr baseColWidth="10" defaultColWidth="11.42578125" defaultRowHeight="15" customHeight="1" x14ac:dyDescent="0.25"/>
  <cols>
    <col min="1" max="1" width="23" style="1" customWidth="1"/>
    <col min="2" max="2" width="21.85546875" style="1" customWidth="1"/>
    <col min="3" max="3" width="17.5703125" style="1" customWidth="1"/>
    <col min="4" max="4" width="14.5703125" style="1" customWidth="1"/>
    <col min="5" max="5" width="10.42578125" style="1" customWidth="1"/>
    <col min="6" max="6" width="10.5703125" style="1" customWidth="1"/>
    <col min="7" max="7" width="22.42578125" style="1" customWidth="1"/>
    <col min="8" max="8" width="7.28515625" style="1" customWidth="1"/>
    <col min="9" max="9" width="9.5703125" style="1" customWidth="1"/>
    <col min="10" max="12" width="11.42578125" style="1"/>
    <col min="13" max="13" width="20.85546875" style="1" customWidth="1"/>
    <col min="14" max="16384" width="11.42578125" style="1"/>
  </cols>
  <sheetData>
    <row r="1" spans="1:10" ht="34.5" customHeight="1" x14ac:dyDescent="0.25">
      <c r="A1" s="16" t="s">
        <v>0</v>
      </c>
      <c r="B1" s="268"/>
      <c r="C1" s="269"/>
    </row>
    <row r="2" spans="1:10" ht="27" customHeight="1" x14ac:dyDescent="0.25">
      <c r="A2" s="16" t="s">
        <v>1</v>
      </c>
      <c r="B2" s="31"/>
      <c r="C2" s="230"/>
    </row>
    <row r="4" spans="1:10" x14ac:dyDescent="0.25">
      <c r="A4" s="22" t="s">
        <v>2</v>
      </c>
      <c r="B4"/>
      <c r="C4" s="23"/>
      <c r="D4"/>
      <c r="E4"/>
      <c r="F4"/>
      <c r="G4"/>
      <c r="H4"/>
      <c r="I4"/>
      <c r="J4"/>
    </row>
    <row r="5" spans="1:10" x14ac:dyDescent="0.25">
      <c r="A5" s="22"/>
      <c r="B5"/>
      <c r="C5" s="23"/>
      <c r="D5"/>
      <c r="E5"/>
      <c r="F5"/>
      <c r="G5"/>
      <c r="H5"/>
      <c r="I5"/>
      <c r="J5"/>
    </row>
    <row r="6" spans="1:10" x14ac:dyDescent="0.25">
      <c r="A6" s="24" t="s">
        <v>312</v>
      </c>
      <c r="B6"/>
      <c r="C6" s="23"/>
      <c r="D6"/>
      <c r="E6"/>
      <c r="F6"/>
      <c r="G6"/>
      <c r="H6"/>
      <c r="I6"/>
      <c r="J6"/>
    </row>
    <row r="7" spans="1:10" x14ac:dyDescent="0.25">
      <c r="A7" s="25"/>
      <c r="B7"/>
      <c r="C7" s="23"/>
      <c r="D7"/>
      <c r="E7"/>
      <c r="F7"/>
      <c r="G7"/>
      <c r="H7"/>
      <c r="I7"/>
      <c r="J7"/>
    </row>
    <row r="8" spans="1:10" x14ac:dyDescent="0.25">
      <c r="A8" s="25"/>
      <c r="B8"/>
      <c r="C8" s="24"/>
      <c r="D8" s="25"/>
      <c r="E8" s="25"/>
      <c r="F8" s="25"/>
      <c r="G8" s="25"/>
      <c r="H8"/>
      <c r="I8"/>
      <c r="J8"/>
    </row>
    <row r="9" spans="1:10" x14ac:dyDescent="0.25">
      <c r="A9" s="25"/>
      <c r="B9"/>
      <c r="C9" s="24"/>
      <c r="D9" s="25"/>
      <c r="E9" s="25"/>
      <c r="F9" s="25"/>
      <c r="G9" s="25"/>
      <c r="H9"/>
      <c r="I9"/>
      <c r="J9"/>
    </row>
    <row r="10" spans="1:10" x14ac:dyDescent="0.25">
      <c r="A10"/>
      <c r="B10" s="23"/>
      <c r="C10" s="23"/>
      <c r="D10"/>
      <c r="E10"/>
      <c r="F10"/>
      <c r="G10"/>
      <c r="H10"/>
      <c r="I10"/>
      <c r="J10"/>
    </row>
    <row r="11" spans="1:10" s="2" customFormat="1" ht="29.1" customHeight="1" x14ac:dyDescent="0.25">
      <c r="A11" s="270" t="s">
        <v>3</v>
      </c>
      <c r="B11" s="272" t="s">
        <v>4</v>
      </c>
      <c r="C11" s="184" t="s">
        <v>5</v>
      </c>
      <c r="D11" s="273" t="s">
        <v>6</v>
      </c>
      <c r="E11" s="278" t="s">
        <v>7</v>
      </c>
      <c r="F11" s="270" t="s">
        <v>8</v>
      </c>
      <c r="G11" s="270" t="s">
        <v>9</v>
      </c>
      <c r="H11" s="272" t="s">
        <v>10</v>
      </c>
      <c r="I11" s="273"/>
      <c r="J11" s="26"/>
    </row>
    <row r="12" spans="1:10" s="2" customFormat="1" ht="14.45" customHeight="1" x14ac:dyDescent="0.25">
      <c r="A12" s="271"/>
      <c r="B12" s="274"/>
      <c r="C12" s="185" t="s">
        <v>11</v>
      </c>
      <c r="D12" s="275"/>
      <c r="E12" s="271"/>
      <c r="F12" s="271"/>
      <c r="G12" s="271"/>
      <c r="H12" s="274" t="s">
        <v>12</v>
      </c>
      <c r="I12" s="275"/>
      <c r="J12" s="26"/>
    </row>
    <row r="13" spans="1:10" ht="15" customHeight="1" x14ac:dyDescent="0.25">
      <c r="A13" s="37" t="s">
        <v>13</v>
      </c>
      <c r="B13" s="37" t="s">
        <v>327</v>
      </c>
      <c r="C13" s="38" t="s">
        <v>15</v>
      </c>
      <c r="D13" s="37">
        <v>24</v>
      </c>
      <c r="E13" s="37" t="s">
        <v>16</v>
      </c>
      <c r="F13" s="37"/>
      <c r="G13" s="37" t="s">
        <v>17</v>
      </c>
      <c r="H13" s="37" t="s">
        <v>18</v>
      </c>
      <c r="I13" s="37">
        <v>151</v>
      </c>
      <c r="J13" s="276" t="s">
        <v>19</v>
      </c>
    </row>
    <row r="14" spans="1:10" ht="15" customHeight="1" x14ac:dyDescent="0.25">
      <c r="A14" s="37" t="s">
        <v>20</v>
      </c>
      <c r="B14" s="37" t="s">
        <v>21</v>
      </c>
      <c r="C14" s="38" t="s">
        <v>15</v>
      </c>
      <c r="D14" s="37">
        <v>24</v>
      </c>
      <c r="E14" s="37"/>
      <c r="F14" s="37"/>
      <c r="G14" s="37" t="s">
        <v>17</v>
      </c>
      <c r="H14" s="37" t="s">
        <v>18</v>
      </c>
      <c r="I14" s="37">
        <v>152</v>
      </c>
      <c r="J14" s="277"/>
    </row>
    <row r="15" spans="1:10" x14ac:dyDescent="0.25">
      <c r="A15" s="37" t="s">
        <v>22</v>
      </c>
      <c r="B15" s="37" t="s">
        <v>23</v>
      </c>
      <c r="C15" s="38" t="s">
        <v>15</v>
      </c>
      <c r="D15" s="37">
        <v>14</v>
      </c>
      <c r="E15" s="37"/>
      <c r="F15" s="37"/>
      <c r="G15" s="37" t="s">
        <v>17</v>
      </c>
      <c r="H15" s="37" t="s">
        <v>18</v>
      </c>
      <c r="I15" s="37">
        <v>151</v>
      </c>
      <c r="J15" s="277"/>
    </row>
    <row r="16" spans="1:10" hidden="1" x14ac:dyDescent="0.25">
      <c r="A16" s="3"/>
      <c r="B16" s="32"/>
      <c r="C16" s="4"/>
      <c r="D16" s="5"/>
      <c r="E16" s="5"/>
      <c r="F16" s="5"/>
      <c r="G16" s="5"/>
      <c r="H16" s="5"/>
      <c r="I16" s="5"/>
    </row>
    <row r="17" spans="1:12" x14ac:dyDescent="0.25">
      <c r="A17" s="3"/>
      <c r="B17" s="32"/>
      <c r="C17" s="4"/>
      <c r="D17" s="5"/>
      <c r="E17" s="5"/>
      <c r="F17" s="5"/>
      <c r="G17" s="5"/>
      <c r="H17" s="5"/>
      <c r="I17" s="5"/>
    </row>
    <row r="18" spans="1:12" x14ac:dyDescent="0.25">
      <c r="A18" s="3"/>
      <c r="B18" s="3"/>
      <c r="C18" s="4"/>
      <c r="D18" s="5"/>
      <c r="E18" s="5"/>
      <c r="F18" s="5"/>
      <c r="G18" s="5"/>
      <c r="H18" s="5"/>
      <c r="I18" s="5"/>
    </row>
    <row r="19" spans="1:12" x14ac:dyDescent="0.25">
      <c r="A19" s="3"/>
      <c r="B19" s="3"/>
      <c r="C19" s="4"/>
      <c r="D19" s="5"/>
      <c r="E19" s="5"/>
      <c r="F19" s="5"/>
      <c r="G19" s="5"/>
      <c r="H19" s="5"/>
      <c r="I19" s="5"/>
      <c r="K19" s="2"/>
    </row>
    <row r="20" spans="1:12" x14ac:dyDescent="0.25">
      <c r="A20" s="3"/>
      <c r="B20" s="3"/>
      <c r="C20" s="4"/>
      <c r="D20" s="5"/>
      <c r="E20" s="5"/>
      <c r="F20" s="5"/>
      <c r="G20" s="5"/>
      <c r="H20" s="5"/>
      <c r="I20" s="5"/>
      <c r="K20" s="2"/>
    </row>
    <row r="21" spans="1:12" x14ac:dyDescent="0.25">
      <c r="A21" s="3"/>
      <c r="B21" s="3"/>
      <c r="C21" s="4"/>
      <c r="D21" s="5"/>
      <c r="E21" s="5"/>
      <c r="F21" s="5"/>
      <c r="G21" s="5"/>
      <c r="H21" s="5"/>
      <c r="I21" s="5"/>
    </row>
    <row r="22" spans="1:12" x14ac:dyDescent="0.25">
      <c r="A22" s="3"/>
      <c r="B22" s="3"/>
      <c r="C22" s="4"/>
      <c r="D22" s="5"/>
      <c r="E22" s="5"/>
      <c r="F22" s="5"/>
      <c r="G22" s="5"/>
      <c r="H22" s="5"/>
      <c r="I22" s="5"/>
    </row>
    <row r="23" spans="1:12" x14ac:dyDescent="0.25">
      <c r="A23" s="3"/>
      <c r="B23" s="3"/>
      <c r="C23" s="4"/>
      <c r="D23" s="5"/>
      <c r="E23" s="5"/>
      <c r="F23" s="5"/>
      <c r="G23" s="5"/>
      <c r="H23" s="5"/>
      <c r="I23" s="5"/>
    </row>
    <row r="24" spans="1:12" x14ac:dyDescent="0.25">
      <c r="A24" s="3"/>
      <c r="B24" s="3"/>
      <c r="C24" s="4"/>
      <c r="D24" s="5"/>
      <c r="E24" s="5"/>
      <c r="F24" s="5"/>
      <c r="G24" s="5"/>
      <c r="H24" s="5"/>
      <c r="I24" s="5"/>
    </row>
    <row r="25" spans="1:12" x14ac:dyDescent="0.25">
      <c r="A25" s="3"/>
      <c r="B25" s="3"/>
      <c r="C25" s="4"/>
      <c r="D25" s="5"/>
      <c r="E25" s="5"/>
      <c r="F25" s="5"/>
      <c r="G25" s="5"/>
      <c r="H25" s="5"/>
      <c r="I25" s="5"/>
    </row>
    <row r="26" spans="1:12" x14ac:dyDescent="0.25">
      <c r="A26" s="3"/>
      <c r="B26" s="3"/>
      <c r="C26" s="4"/>
      <c r="D26" s="5"/>
      <c r="E26" s="5"/>
      <c r="F26" s="5"/>
      <c r="G26" s="5"/>
      <c r="H26" s="5"/>
      <c r="I26" s="5"/>
    </row>
    <row r="27" spans="1:12" hidden="1" x14ac:dyDescent="0.25">
      <c r="A27" s="5"/>
      <c r="B27" s="5"/>
      <c r="C27" s="4"/>
      <c r="D27" s="5"/>
      <c r="E27" s="5"/>
      <c r="F27" s="5"/>
      <c r="G27" s="5"/>
      <c r="H27" s="5"/>
      <c r="I27" s="5"/>
    </row>
    <row r="28" spans="1:12" x14ac:dyDescent="0.25">
      <c r="L28" s="6"/>
    </row>
    <row r="29" spans="1:12" x14ac:dyDescent="0.25">
      <c r="L29" s="6"/>
    </row>
    <row r="30" spans="1:12" x14ac:dyDescent="0.25">
      <c r="L30" s="6"/>
    </row>
    <row r="31" spans="1:12" x14ac:dyDescent="0.25">
      <c r="L31" s="6"/>
    </row>
    <row r="32" spans="1:12" x14ac:dyDescent="0.25">
      <c r="L32" s="6"/>
    </row>
    <row r="33" spans="12:12" x14ac:dyDescent="0.25">
      <c r="L33" s="6"/>
    </row>
    <row r="34" spans="12:12" x14ac:dyDescent="0.25">
      <c r="L34" s="6"/>
    </row>
    <row r="35" spans="12:12" x14ac:dyDescent="0.25">
      <c r="L35" s="6"/>
    </row>
    <row r="36" spans="12:12" x14ac:dyDescent="0.25">
      <c r="L36" s="6"/>
    </row>
    <row r="37" spans="12:12" x14ac:dyDescent="0.25">
      <c r="L37" s="6"/>
    </row>
    <row r="38" spans="12:12" x14ac:dyDescent="0.25">
      <c r="L38" s="6"/>
    </row>
    <row r="39" spans="12:12" x14ac:dyDescent="0.25">
      <c r="L39" s="6"/>
    </row>
    <row r="40" spans="12:12" x14ac:dyDescent="0.25">
      <c r="L40" s="6"/>
    </row>
    <row r="41" spans="12:12" x14ac:dyDescent="0.25">
      <c r="L41" s="6"/>
    </row>
    <row r="42" spans="12:12" x14ac:dyDescent="0.25">
      <c r="L42" s="6"/>
    </row>
    <row r="43" spans="12:12" x14ac:dyDescent="0.25">
      <c r="L43" s="6"/>
    </row>
    <row r="44" spans="12:12" x14ac:dyDescent="0.25">
      <c r="L44" s="6"/>
    </row>
    <row r="45" spans="12:12" x14ac:dyDescent="0.25">
      <c r="L45" s="6"/>
    </row>
    <row r="46" spans="12:12" x14ac:dyDescent="0.25">
      <c r="L46" s="6"/>
    </row>
  </sheetData>
  <sheetProtection formatCells="0" formatColumns="0" formatRows="0" insertRows="0" deleteRows="0" selectLockedCells="1"/>
  <mergeCells count="10">
    <mergeCell ref="A11:A12"/>
    <mergeCell ref="B11:B12"/>
    <mergeCell ref="D11:D12"/>
    <mergeCell ref="E11:E12"/>
    <mergeCell ref="F11:F12"/>
    <mergeCell ref="B1:C1"/>
    <mergeCell ref="G11:G12"/>
    <mergeCell ref="H11:I11"/>
    <mergeCell ref="H12:I12"/>
    <mergeCell ref="J13:J15"/>
  </mergeCells>
  <dataValidations count="3">
    <dataValidation type="list" allowBlank="1" showInputMessage="1" showErrorMessage="1" sqref="A27" xr:uid="{00000000-0002-0000-0000-000000000000}">
      <formula1>$K$15:$K$15</formula1>
    </dataValidation>
    <dataValidation type="list" allowBlank="1" showInputMessage="1" showErrorMessage="1" sqref="A13:A26" xr:uid="{00000000-0002-0000-0000-000001000000}">
      <formula1>"Nouvelle haie,regarnissage haie,agroforesterie,bosquet,RNA, mares"</formula1>
    </dataValidation>
    <dataValidation type="list" allowBlank="1" showInputMessage="1" showErrorMessage="1" sqref="C13:C27" xr:uid="{00000000-0002-0000-0000-000002000000}">
      <formula1>"Oui,Non"</formula1>
    </dataValidation>
  </dataValidations>
  <pageMargins left="0.25" right="0.25" top="0.75" bottom="0.75" header="0.3" footer="0.3"/>
  <pageSetup paperSize="9" scale="95" fitToHeight="0" orientation="landscape" r:id="rId1"/>
  <headerFooter>
    <oddHeader>&amp;L&amp;"-,Gras"&amp;F      &amp;"-,Normal"&amp;A</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R119"/>
  <sheetViews>
    <sheetView showZeros="0" topLeftCell="A4" zoomScaleNormal="100" workbookViewId="0">
      <selection activeCell="O27" sqref="O27"/>
    </sheetView>
  </sheetViews>
  <sheetFormatPr baseColWidth="10" defaultColWidth="11.42578125" defaultRowHeight="15" customHeight="1" x14ac:dyDescent="0.25"/>
  <cols>
    <col min="1" max="1" width="20" style="1" customWidth="1"/>
    <col min="2" max="2" width="26.7109375" style="1" customWidth="1"/>
    <col min="3" max="3" width="14.7109375" style="1" customWidth="1"/>
    <col min="4" max="4" width="14" style="1" customWidth="1"/>
    <col min="5" max="5" width="12" style="1" customWidth="1"/>
    <col min="6" max="6" width="11.140625" style="1" customWidth="1"/>
    <col min="7" max="7" width="13.28515625" style="1" customWidth="1"/>
    <col min="8" max="8" width="9.85546875" style="7" customWidth="1"/>
    <col min="9" max="10" width="15" style="1" customWidth="1"/>
    <col min="11" max="11" width="14.85546875" style="1" customWidth="1"/>
    <col min="12" max="12" width="10.5703125" style="1" customWidth="1"/>
    <col min="13" max="13" width="24.28515625" style="1" customWidth="1"/>
    <col min="14" max="14" width="11.42578125" style="1"/>
    <col min="15" max="15" width="11.42578125" style="40"/>
    <col min="16" max="16" width="21.5703125" style="1" customWidth="1"/>
    <col min="17" max="16384" width="11.42578125" style="1"/>
  </cols>
  <sheetData>
    <row r="1" spans="1:17" ht="31.5" customHeight="1" x14ac:dyDescent="0.25">
      <c r="A1" s="232" t="s">
        <v>27</v>
      </c>
      <c r="B1" s="65"/>
      <c r="C1" s="296">
        <f>'1. Localisation projet'!B1</f>
        <v>0</v>
      </c>
      <c r="D1" s="296"/>
    </row>
    <row r="2" spans="1:17" ht="33.75" customHeight="1" x14ac:dyDescent="0.25">
      <c r="A2" s="232" t="s">
        <v>1</v>
      </c>
      <c r="B2" s="232"/>
      <c r="C2" s="350">
        <f>'1. Localisation projet'!C2</f>
        <v>0</v>
      </c>
      <c r="D2" s="350"/>
    </row>
    <row r="3" spans="1:17" ht="10.5" customHeight="1" x14ac:dyDescent="0.25">
      <c r="A3" s="65"/>
      <c r="B3" s="65"/>
      <c r="C3" s="65"/>
      <c r="D3" s="65"/>
      <c r="E3" s="65"/>
      <c r="F3" s="65"/>
      <c r="G3" s="65"/>
      <c r="H3" s="27"/>
      <c r="I3" s="65"/>
      <c r="J3" s="65"/>
      <c r="K3" s="65"/>
      <c r="L3" s="65"/>
      <c r="M3" s="65"/>
      <c r="N3" s="65"/>
      <c r="O3" s="65"/>
      <c r="P3" s="65"/>
    </row>
    <row r="4" spans="1:17" x14ac:dyDescent="0.25">
      <c r="A4" s="65"/>
      <c r="B4" s="66"/>
      <c r="C4" s="66"/>
      <c r="D4" s="65"/>
      <c r="E4" s="65"/>
      <c r="F4" s="65"/>
      <c r="G4" s="65"/>
      <c r="H4" s="27"/>
      <c r="I4" s="65"/>
      <c r="J4" s="65"/>
      <c r="K4" s="65"/>
      <c r="L4" s="65"/>
      <c r="M4" s="65"/>
      <c r="N4" s="65"/>
      <c r="O4" s="65"/>
      <c r="P4" s="65"/>
    </row>
    <row r="5" spans="1:17" x14ac:dyDescent="0.25">
      <c r="A5" s="67"/>
      <c r="B5" s="65"/>
      <c r="C5" s="65"/>
      <c r="D5" s="65"/>
      <c r="E5" s="65"/>
      <c r="F5" s="65"/>
      <c r="G5" s="65"/>
      <c r="H5" s="27"/>
      <c r="I5" s="65"/>
      <c r="J5" s="65"/>
      <c r="K5" s="65"/>
      <c r="L5" s="65"/>
      <c r="M5" s="65"/>
      <c r="N5" s="65"/>
      <c r="O5" s="65"/>
      <c r="P5" s="65"/>
    </row>
    <row r="6" spans="1:17" x14ac:dyDescent="0.25">
      <c r="A6" s="68" t="s">
        <v>28</v>
      </c>
      <c r="B6" s="65"/>
      <c r="C6" s="65"/>
      <c r="D6" s="65"/>
      <c r="E6" s="65"/>
      <c r="F6" s="65"/>
      <c r="G6" s="65"/>
      <c r="H6" s="27"/>
      <c r="I6" s="65"/>
      <c r="J6" s="65"/>
      <c r="K6" s="65"/>
      <c r="L6" s="65"/>
      <c r="M6" s="65"/>
      <c r="N6" s="65"/>
      <c r="O6" s="65"/>
      <c r="P6" s="65"/>
    </row>
    <row r="7" spans="1:17" ht="15.75" thickBot="1" x14ac:dyDescent="0.3">
      <c r="A7" s="67"/>
      <c r="B7" s="65"/>
      <c r="C7" s="69"/>
      <c r="D7" s="69"/>
      <c r="E7" s="69"/>
      <c r="F7" s="69"/>
      <c r="G7" s="65"/>
      <c r="H7" s="65"/>
      <c r="I7" s="65"/>
      <c r="J7" s="65"/>
      <c r="K7" s="65"/>
      <c r="L7" s="65"/>
      <c r="M7" s="65"/>
      <c r="N7" s="65"/>
      <c r="O7" s="65"/>
      <c r="P7" s="65"/>
    </row>
    <row r="8" spans="1:17" ht="15.75" thickBot="1" x14ac:dyDescent="0.3">
      <c r="A8" s="349" t="s">
        <v>321</v>
      </c>
      <c r="B8" s="349"/>
      <c r="C8" s="349"/>
      <c r="D8" s="349"/>
      <c r="E8" s="69"/>
      <c r="F8" s="69"/>
      <c r="G8" s="335" t="s">
        <v>29</v>
      </c>
      <c r="H8" s="336"/>
      <c r="I8" s="70" t="s">
        <v>30</v>
      </c>
      <c r="J8" s="65"/>
      <c r="K8" s="65"/>
      <c r="L8" s="65"/>
      <c r="M8" s="65"/>
      <c r="N8" s="65"/>
      <c r="O8" s="65"/>
      <c r="P8" s="65"/>
    </row>
    <row r="9" spans="1:17" x14ac:dyDescent="0.25">
      <c r="A9" s="69"/>
      <c r="B9" s="65"/>
      <c r="C9" s="69"/>
      <c r="D9" s="69"/>
      <c r="E9" s="69"/>
      <c r="F9" s="69"/>
      <c r="G9" s="337" t="s">
        <v>31</v>
      </c>
      <c r="H9" s="338"/>
      <c r="I9" s="320">
        <v>13.1</v>
      </c>
      <c r="J9" s="65"/>
      <c r="K9" s="65"/>
      <c r="L9" s="65"/>
      <c r="M9" s="65"/>
      <c r="N9" s="65"/>
      <c r="O9" s="65"/>
      <c r="P9" s="65"/>
    </row>
    <row r="10" spans="1:17" x14ac:dyDescent="0.25">
      <c r="A10" s="65"/>
      <c r="B10" s="65"/>
      <c r="C10" s="65"/>
      <c r="D10" s="65"/>
      <c r="E10" s="69"/>
      <c r="F10" s="69"/>
      <c r="G10" s="322" t="s">
        <v>32</v>
      </c>
      <c r="H10" s="323"/>
      <c r="I10" s="321"/>
      <c r="J10" s="65"/>
      <c r="K10" s="65"/>
      <c r="L10" s="65"/>
      <c r="M10" s="65"/>
      <c r="N10" s="65"/>
      <c r="O10" s="65"/>
      <c r="P10" s="65"/>
    </row>
    <row r="11" spans="1:17" ht="15.75" thickBot="1" x14ac:dyDescent="0.3">
      <c r="A11" s="67"/>
      <c r="B11" s="69"/>
      <c r="C11" s="69"/>
      <c r="D11" s="69"/>
      <c r="E11" s="69"/>
      <c r="F11" s="69"/>
      <c r="G11" s="324" t="s">
        <v>33</v>
      </c>
      <c r="H11" s="325"/>
      <c r="I11" s="71">
        <v>17.8</v>
      </c>
      <c r="J11" s="65"/>
      <c r="K11" s="65"/>
      <c r="L11" s="65"/>
      <c r="M11" s="65"/>
      <c r="N11" s="65"/>
      <c r="O11" s="65"/>
      <c r="P11" s="65"/>
    </row>
    <row r="12" spans="1:17" ht="15.75" thickBot="1" x14ac:dyDescent="0.3">
      <c r="A12" s="67"/>
      <c r="B12" s="65"/>
      <c r="C12" s="65"/>
      <c r="D12" s="65"/>
      <c r="E12" s="65"/>
      <c r="F12" s="65"/>
      <c r="G12" s="326" t="s">
        <v>34</v>
      </c>
      <c r="H12" s="327"/>
      <c r="I12" s="327"/>
      <c r="J12" s="65"/>
      <c r="K12" s="65"/>
      <c r="L12" s="65"/>
      <c r="M12" s="65"/>
      <c r="N12" s="65"/>
      <c r="O12" s="65"/>
      <c r="P12" s="65"/>
    </row>
    <row r="13" spans="1:17" x14ac:dyDescent="0.25">
      <c r="A13" s="65"/>
      <c r="B13" s="67"/>
      <c r="C13" s="282" t="s">
        <v>304</v>
      </c>
      <c r="D13" s="283"/>
      <c r="E13" s="283"/>
      <c r="F13" s="283"/>
      <c r="G13" s="283"/>
      <c r="H13" s="283"/>
      <c r="I13" s="284"/>
      <c r="J13" s="279" t="s">
        <v>300</v>
      </c>
      <c r="K13" s="280"/>
      <c r="L13" s="280"/>
      <c r="M13" s="280"/>
      <c r="N13" s="280"/>
      <c r="O13" s="280"/>
      <c r="P13" s="281"/>
    </row>
    <row r="14" spans="1:17" s="2" customFormat="1" ht="65.25" customHeight="1" x14ac:dyDescent="0.25">
      <c r="A14" s="72" t="s">
        <v>35</v>
      </c>
      <c r="B14" s="146" t="s">
        <v>3</v>
      </c>
      <c r="C14" s="151" t="s">
        <v>36</v>
      </c>
      <c r="D14" s="145" t="s">
        <v>301</v>
      </c>
      <c r="E14" s="145" t="s">
        <v>37</v>
      </c>
      <c r="F14" s="145" t="s">
        <v>38</v>
      </c>
      <c r="G14" s="145" t="s">
        <v>303</v>
      </c>
      <c r="H14" s="145" t="s">
        <v>39</v>
      </c>
      <c r="I14" s="152" t="s">
        <v>40</v>
      </c>
      <c r="J14" s="160" t="s">
        <v>36</v>
      </c>
      <c r="K14" s="73" t="s">
        <v>301</v>
      </c>
      <c r="L14" s="73" t="s">
        <v>37</v>
      </c>
      <c r="M14" s="73" t="s">
        <v>302</v>
      </c>
      <c r="N14" s="73" t="s">
        <v>303</v>
      </c>
      <c r="O14" s="73" t="s">
        <v>39</v>
      </c>
      <c r="P14" s="161" t="s">
        <v>314</v>
      </c>
      <c r="Q14" s="87"/>
    </row>
    <row r="15" spans="1:17" x14ac:dyDescent="0.25">
      <c r="A15" s="74" t="s">
        <v>14</v>
      </c>
      <c r="B15" s="147" t="s">
        <v>31</v>
      </c>
      <c r="C15" s="153">
        <v>1</v>
      </c>
      <c r="D15" s="76">
        <v>200</v>
      </c>
      <c r="E15" s="76">
        <f t="shared" ref="E15:E29" si="0">IFERROR(D15*C15,"")</f>
        <v>200</v>
      </c>
      <c r="F15" s="76">
        <v>210</v>
      </c>
      <c r="G15" s="77">
        <f>IFERROR(IF(B15="Bosquet",F15/D15,F15/E15),"")</f>
        <v>1.05</v>
      </c>
      <c r="H15" s="78">
        <v>13.1</v>
      </c>
      <c r="I15" s="154">
        <f>IFERROR(+F15*H15,"")</f>
        <v>2751</v>
      </c>
      <c r="J15" s="162">
        <v>1</v>
      </c>
      <c r="K15" s="75">
        <v>200</v>
      </c>
      <c r="L15" s="75">
        <f t="shared" ref="L15:L16" si="1">IFERROR(K15*J15,"")</f>
        <v>200</v>
      </c>
      <c r="M15" s="75">
        <v>200</v>
      </c>
      <c r="N15" s="75">
        <f>IFERROR(IF(I16="Bosquet",M15/K15,M15/L15),"")</f>
        <v>1</v>
      </c>
      <c r="O15" s="75">
        <v>13.1</v>
      </c>
      <c r="P15" s="186">
        <f>M15*O15</f>
        <v>2620</v>
      </c>
      <c r="Q15" s="347" t="s">
        <v>313</v>
      </c>
    </row>
    <row r="16" spans="1:17" x14ac:dyDescent="0.25">
      <c r="A16" s="74" t="s">
        <v>21</v>
      </c>
      <c r="B16" s="147" t="s">
        <v>32</v>
      </c>
      <c r="C16" s="153">
        <v>1</v>
      </c>
      <c r="D16" s="76">
        <v>200</v>
      </c>
      <c r="E16" s="76">
        <f t="shared" si="0"/>
        <v>200</v>
      </c>
      <c r="F16" s="76">
        <v>100</v>
      </c>
      <c r="G16" s="77">
        <f t="shared" ref="G16:G29" si="2">IFERROR(IF(B16="Bosquet",F16/D16,F16/E16),"")</f>
        <v>0.5</v>
      </c>
      <c r="H16" s="78">
        <v>13.1</v>
      </c>
      <c r="I16" s="154">
        <f t="shared" ref="I16:I29" si="3">IFERROR(+F16*H16,"")</f>
        <v>1310</v>
      </c>
      <c r="J16" s="162">
        <v>1</v>
      </c>
      <c r="K16" s="75">
        <v>200</v>
      </c>
      <c r="L16" s="75">
        <f t="shared" si="1"/>
        <v>200</v>
      </c>
      <c r="M16" s="75">
        <v>100</v>
      </c>
      <c r="N16" s="75">
        <f t="shared" ref="N16:N29" si="4">IFERROR(IF(I17="Bosquet",M16/K16,M16/L16),"")</f>
        <v>0.5</v>
      </c>
      <c r="O16" s="75">
        <v>13.1</v>
      </c>
      <c r="P16" s="186">
        <f t="shared" ref="P16:P19" si="5">M16*O16</f>
        <v>1310</v>
      </c>
      <c r="Q16" s="348"/>
    </row>
    <row r="17" spans="1:18" x14ac:dyDescent="0.25">
      <c r="A17" s="74" t="s">
        <v>23</v>
      </c>
      <c r="B17" s="147" t="s">
        <v>33</v>
      </c>
      <c r="C17" s="153">
        <v>1</v>
      </c>
      <c r="D17" s="76">
        <v>200</v>
      </c>
      <c r="E17" s="76">
        <f t="shared" si="0"/>
        <v>200</v>
      </c>
      <c r="F17" s="76">
        <v>300</v>
      </c>
      <c r="G17" s="77">
        <f t="shared" si="2"/>
        <v>1.5</v>
      </c>
      <c r="H17" s="78">
        <v>17.8</v>
      </c>
      <c r="I17" s="154">
        <f t="shared" si="3"/>
        <v>5340</v>
      </c>
      <c r="J17" s="162">
        <v>2</v>
      </c>
      <c r="K17" s="75">
        <v>200</v>
      </c>
      <c r="L17" s="75">
        <v>300</v>
      </c>
      <c r="M17" s="75">
        <v>300</v>
      </c>
      <c r="N17" s="75">
        <f t="shared" si="4"/>
        <v>1</v>
      </c>
      <c r="O17" s="75">
        <v>17.8</v>
      </c>
      <c r="P17" s="186">
        <f t="shared" si="5"/>
        <v>5340</v>
      </c>
      <c r="Q17" s="348"/>
    </row>
    <row r="18" spans="1:18" x14ac:dyDescent="0.25">
      <c r="A18" s="74" t="s">
        <v>26</v>
      </c>
      <c r="B18" s="147" t="s">
        <v>31</v>
      </c>
      <c r="C18" s="153">
        <v>1</v>
      </c>
      <c r="D18" s="76">
        <v>200</v>
      </c>
      <c r="E18" s="76">
        <f t="shared" si="0"/>
        <v>200</v>
      </c>
      <c r="F18" s="76">
        <v>400</v>
      </c>
      <c r="G18" s="77">
        <f t="shared" si="2"/>
        <v>2</v>
      </c>
      <c r="H18" s="78">
        <v>13.1</v>
      </c>
      <c r="I18" s="154">
        <f t="shared" si="3"/>
        <v>5240</v>
      </c>
      <c r="J18" s="162">
        <v>1</v>
      </c>
      <c r="K18" s="75">
        <v>200</v>
      </c>
      <c r="L18" s="75">
        <f t="shared" ref="L18:L29" si="6">IFERROR(J18*K18,"")</f>
        <v>200</v>
      </c>
      <c r="M18" s="75">
        <v>150</v>
      </c>
      <c r="N18" s="75">
        <f t="shared" si="4"/>
        <v>0.75</v>
      </c>
      <c r="O18" s="75">
        <v>13.1</v>
      </c>
      <c r="P18" s="186">
        <f t="shared" si="5"/>
        <v>1965</v>
      </c>
      <c r="Q18" s="348"/>
    </row>
    <row r="19" spans="1:18" ht="15" hidden="1" customHeight="1" x14ac:dyDescent="0.25">
      <c r="A19" s="3"/>
      <c r="B19" s="55"/>
      <c r="C19" s="155"/>
      <c r="D19" s="8"/>
      <c r="E19" s="76">
        <f t="shared" si="0"/>
        <v>0</v>
      </c>
      <c r="F19" s="8"/>
      <c r="G19" s="77" t="str">
        <f t="shared" si="2"/>
        <v/>
      </c>
      <c r="H19" s="9"/>
      <c r="I19" s="154">
        <f t="shared" si="3"/>
        <v>0</v>
      </c>
      <c r="J19" s="163"/>
      <c r="K19" s="41"/>
      <c r="L19" s="75">
        <f t="shared" si="6"/>
        <v>0</v>
      </c>
      <c r="M19" s="43"/>
      <c r="N19" s="75" t="str">
        <f t="shared" si="4"/>
        <v/>
      </c>
      <c r="O19" s="42"/>
      <c r="P19" s="186">
        <f t="shared" si="5"/>
        <v>0</v>
      </c>
    </row>
    <row r="20" spans="1:18" x14ac:dyDescent="0.25">
      <c r="A20" s="3"/>
      <c r="B20" s="267"/>
      <c r="C20" s="155"/>
      <c r="D20" s="8"/>
      <c r="E20" s="187">
        <f t="shared" si="0"/>
        <v>0</v>
      </c>
      <c r="F20" s="8"/>
      <c r="G20" s="188" t="str">
        <f t="shared" si="2"/>
        <v/>
      </c>
      <c r="H20" s="9"/>
      <c r="I20" s="189">
        <f t="shared" si="3"/>
        <v>0</v>
      </c>
      <c r="J20" s="208"/>
      <c r="K20" s="209"/>
      <c r="L20" s="191">
        <f t="shared" si="6"/>
        <v>0</v>
      </c>
      <c r="M20" s="8"/>
      <c r="N20" s="191" t="str">
        <f t="shared" si="4"/>
        <v/>
      </c>
      <c r="O20" s="244"/>
      <c r="P20" s="190">
        <f>M20*O20</f>
        <v>0</v>
      </c>
      <c r="Q20" s="159"/>
    </row>
    <row r="21" spans="1:18" x14ac:dyDescent="0.25">
      <c r="A21" s="3"/>
      <c r="B21" s="55"/>
      <c r="C21" s="155"/>
      <c r="D21" s="8"/>
      <c r="E21" s="187">
        <f t="shared" si="0"/>
        <v>0</v>
      </c>
      <c r="F21" s="8"/>
      <c r="G21" s="188" t="str">
        <f t="shared" si="2"/>
        <v/>
      </c>
      <c r="H21" s="9"/>
      <c r="I21" s="189">
        <f t="shared" si="3"/>
        <v>0</v>
      </c>
      <c r="J21" s="155"/>
      <c r="K21" s="8"/>
      <c r="L21" s="191">
        <f t="shared" si="6"/>
        <v>0</v>
      </c>
      <c r="M21" s="8"/>
      <c r="N21" s="191" t="str">
        <f t="shared" si="4"/>
        <v/>
      </c>
      <c r="O21" s="244"/>
      <c r="P21" s="190">
        <f t="shared" ref="P21:P29" si="7">M21*O21</f>
        <v>0</v>
      </c>
    </row>
    <row r="22" spans="1:18" x14ac:dyDescent="0.25">
      <c r="A22" s="3"/>
      <c r="B22" s="55"/>
      <c r="C22" s="155"/>
      <c r="D22" s="8"/>
      <c r="E22" s="187">
        <f t="shared" si="0"/>
        <v>0</v>
      </c>
      <c r="F22" s="8"/>
      <c r="G22" s="188" t="str">
        <f t="shared" si="2"/>
        <v/>
      </c>
      <c r="H22" s="9"/>
      <c r="I22" s="189">
        <f t="shared" si="3"/>
        <v>0</v>
      </c>
      <c r="J22" s="155"/>
      <c r="K22" s="8"/>
      <c r="L22" s="191">
        <f t="shared" si="6"/>
        <v>0</v>
      </c>
      <c r="M22" s="8"/>
      <c r="N22" s="191" t="str">
        <f>IFERROR(IF(I23="Bosquet",M22/K22,M22/L22),"")</f>
        <v/>
      </c>
      <c r="O22" s="244"/>
      <c r="P22" s="190">
        <f t="shared" si="7"/>
        <v>0</v>
      </c>
    </row>
    <row r="23" spans="1:18" x14ac:dyDescent="0.25">
      <c r="A23" s="3"/>
      <c r="B23" s="55"/>
      <c r="C23" s="155"/>
      <c r="D23" s="8"/>
      <c r="E23" s="187">
        <f t="shared" si="0"/>
        <v>0</v>
      </c>
      <c r="F23" s="8"/>
      <c r="G23" s="188" t="str">
        <f t="shared" si="2"/>
        <v/>
      </c>
      <c r="H23" s="9"/>
      <c r="I23" s="189">
        <f t="shared" si="3"/>
        <v>0</v>
      </c>
      <c r="J23" s="155"/>
      <c r="K23" s="8"/>
      <c r="L23" s="191">
        <f t="shared" si="6"/>
        <v>0</v>
      </c>
      <c r="M23" s="8"/>
      <c r="N23" s="191" t="str">
        <f t="shared" si="4"/>
        <v/>
      </c>
      <c r="O23" s="244"/>
      <c r="P23" s="190">
        <f t="shared" si="7"/>
        <v>0</v>
      </c>
    </row>
    <row r="24" spans="1:18" x14ac:dyDescent="0.25">
      <c r="A24" s="3"/>
      <c r="B24" s="55"/>
      <c r="C24" s="155"/>
      <c r="D24" s="8"/>
      <c r="E24" s="187">
        <f t="shared" si="0"/>
        <v>0</v>
      </c>
      <c r="F24" s="8"/>
      <c r="G24" s="188" t="str">
        <f t="shared" si="2"/>
        <v/>
      </c>
      <c r="H24" s="9"/>
      <c r="I24" s="189">
        <f t="shared" si="3"/>
        <v>0</v>
      </c>
      <c r="J24" s="155"/>
      <c r="K24" s="8"/>
      <c r="L24" s="191">
        <f t="shared" si="6"/>
        <v>0</v>
      </c>
      <c r="M24" s="8"/>
      <c r="N24" s="191" t="str">
        <f t="shared" si="4"/>
        <v/>
      </c>
      <c r="O24" s="244"/>
      <c r="P24" s="190">
        <f t="shared" si="7"/>
        <v>0</v>
      </c>
    </row>
    <row r="25" spans="1:18" x14ac:dyDescent="0.25">
      <c r="A25" s="3"/>
      <c r="B25" s="55"/>
      <c r="C25" s="155"/>
      <c r="D25" s="8"/>
      <c r="E25" s="187">
        <f t="shared" si="0"/>
        <v>0</v>
      </c>
      <c r="F25" s="8"/>
      <c r="G25" s="188" t="str">
        <f t="shared" si="2"/>
        <v/>
      </c>
      <c r="H25" s="9"/>
      <c r="I25" s="189">
        <f t="shared" si="3"/>
        <v>0</v>
      </c>
      <c r="J25" s="155"/>
      <c r="K25" s="8"/>
      <c r="L25" s="191">
        <f t="shared" si="6"/>
        <v>0</v>
      </c>
      <c r="M25" s="8"/>
      <c r="N25" s="191" t="str">
        <f t="shared" si="4"/>
        <v/>
      </c>
      <c r="O25" s="244"/>
      <c r="P25" s="190">
        <f t="shared" si="7"/>
        <v>0</v>
      </c>
    </row>
    <row r="26" spans="1:18" x14ac:dyDescent="0.25">
      <c r="A26" s="3"/>
      <c r="B26" s="55"/>
      <c r="C26" s="155"/>
      <c r="D26" s="8"/>
      <c r="E26" s="187">
        <f t="shared" si="0"/>
        <v>0</v>
      </c>
      <c r="F26" s="8"/>
      <c r="G26" s="188" t="str">
        <f t="shared" si="2"/>
        <v/>
      </c>
      <c r="H26" s="9"/>
      <c r="I26" s="189">
        <f t="shared" si="3"/>
        <v>0</v>
      </c>
      <c r="J26" s="155"/>
      <c r="K26" s="8"/>
      <c r="L26" s="191">
        <f t="shared" si="6"/>
        <v>0</v>
      </c>
      <c r="M26" s="8"/>
      <c r="N26" s="191" t="str">
        <f t="shared" si="4"/>
        <v/>
      </c>
      <c r="O26" s="244"/>
      <c r="P26" s="190">
        <f t="shared" si="7"/>
        <v>0</v>
      </c>
    </row>
    <row r="27" spans="1:18" x14ac:dyDescent="0.25">
      <c r="A27" s="3"/>
      <c r="B27" s="55"/>
      <c r="C27" s="155"/>
      <c r="D27" s="8"/>
      <c r="E27" s="187">
        <f t="shared" si="0"/>
        <v>0</v>
      </c>
      <c r="F27" s="8"/>
      <c r="G27" s="188" t="str">
        <f t="shared" si="2"/>
        <v/>
      </c>
      <c r="H27" s="9"/>
      <c r="I27" s="189">
        <f t="shared" si="3"/>
        <v>0</v>
      </c>
      <c r="J27" s="155"/>
      <c r="K27" s="8"/>
      <c r="L27" s="191">
        <f t="shared" si="6"/>
        <v>0</v>
      </c>
      <c r="M27" s="8"/>
      <c r="N27" s="191" t="str">
        <f t="shared" si="4"/>
        <v/>
      </c>
      <c r="O27" s="244"/>
      <c r="P27" s="190">
        <f t="shared" si="7"/>
        <v>0</v>
      </c>
      <c r="Q27" s="10"/>
      <c r="R27" s="10"/>
    </row>
    <row r="28" spans="1:18" x14ac:dyDescent="0.25">
      <c r="A28" s="3"/>
      <c r="B28" s="55"/>
      <c r="C28" s="155"/>
      <c r="D28" s="8"/>
      <c r="E28" s="187">
        <f t="shared" si="0"/>
        <v>0</v>
      </c>
      <c r="F28" s="8"/>
      <c r="G28" s="188" t="str">
        <f t="shared" si="2"/>
        <v/>
      </c>
      <c r="H28" s="9"/>
      <c r="I28" s="189">
        <f t="shared" si="3"/>
        <v>0</v>
      </c>
      <c r="J28" s="155"/>
      <c r="K28" s="8"/>
      <c r="L28" s="191">
        <f t="shared" si="6"/>
        <v>0</v>
      </c>
      <c r="M28" s="8"/>
      <c r="N28" s="191" t="str">
        <f t="shared" si="4"/>
        <v/>
      </c>
      <c r="O28" s="244"/>
      <c r="P28" s="190">
        <f t="shared" si="7"/>
        <v>0</v>
      </c>
    </row>
    <row r="29" spans="1:18" ht="15.75" thickBot="1" x14ac:dyDescent="0.3">
      <c r="A29" s="3"/>
      <c r="B29" s="55"/>
      <c r="C29" s="155"/>
      <c r="D29" s="8"/>
      <c r="E29" s="187">
        <f t="shared" si="0"/>
        <v>0</v>
      </c>
      <c r="F29" s="8"/>
      <c r="G29" s="188" t="str">
        <f t="shared" si="2"/>
        <v/>
      </c>
      <c r="H29" s="9"/>
      <c r="I29" s="189">
        <f t="shared" si="3"/>
        <v>0</v>
      </c>
      <c r="J29" s="155"/>
      <c r="K29" s="8"/>
      <c r="L29" s="191">
        <f t="shared" si="6"/>
        <v>0</v>
      </c>
      <c r="M29" s="8"/>
      <c r="N29" s="191" t="str">
        <f t="shared" si="4"/>
        <v/>
      </c>
      <c r="O29" s="244"/>
      <c r="P29" s="190">
        <f t="shared" si="7"/>
        <v>0</v>
      </c>
    </row>
    <row r="30" spans="1:18" ht="15" hidden="1" customHeight="1" x14ac:dyDescent="0.25">
      <c r="A30" s="125"/>
      <c r="B30" s="148"/>
      <c r="C30" s="156"/>
      <c r="D30" s="126"/>
      <c r="E30" s="126">
        <f t="shared" ref="E30" si="8">IFERROR(D30*C30,"")</f>
        <v>0</v>
      </c>
      <c r="F30" s="126"/>
      <c r="G30" s="127" t="str">
        <f t="shared" ref="G30" si="9">IFERROR(IF(B30="Bosquet",F30/D30,F30/E30),"")</f>
        <v/>
      </c>
      <c r="H30" s="128"/>
      <c r="I30" s="157">
        <f t="shared" ref="I30" si="10">IFERROR(+F30*H30,"")</f>
        <v>0</v>
      </c>
      <c r="J30" s="156"/>
      <c r="K30" s="126"/>
      <c r="L30" s="129">
        <f t="shared" ref="L30" si="11">IFERROR(J30*K30,"")</f>
        <v>0</v>
      </c>
      <c r="M30" s="126"/>
      <c r="N30" s="127" t="str">
        <f t="shared" ref="N30" si="12">IFERROR(M30/L30,"")</f>
        <v/>
      </c>
      <c r="O30" s="127"/>
      <c r="P30" s="192"/>
    </row>
    <row r="31" spans="1:18" x14ac:dyDescent="0.25">
      <c r="A31" s="130" t="s">
        <v>41</v>
      </c>
      <c r="B31" s="149" t="s">
        <v>22</v>
      </c>
      <c r="C31" s="164"/>
      <c r="D31" s="165"/>
      <c r="E31" s="131">
        <f>SUMIF(B19:B30,"Nouvelle haie à plat",E19:E30)+SUMIF(B19:B30,"Nouvelle haie sur talus",E19:E30)</f>
        <v>0</v>
      </c>
      <c r="F31" s="131">
        <f>SUMIF(B19:B30,"Nouvelle haie à plat",F19:F30)+SUMIF(B19:B30,"Nouvelle haie sur talus",F19:F30)</f>
        <v>0</v>
      </c>
      <c r="G31" s="168"/>
      <c r="H31" s="169"/>
      <c r="I31" s="133">
        <f>SUMIF(B19:B30,"Nouvelle haie à plat",I19:I30)+SUMIF(B19:B30,"Nouvelle haie sur talus",I19:I30)</f>
        <v>0</v>
      </c>
      <c r="J31" s="172"/>
      <c r="K31" s="168"/>
      <c r="L31" s="132">
        <f>SUMIF(B20:B29,"Nouvelle haie à plat",L19:L30)+SUMIF(B19:B30,"Nouvelle haie sur talus",L19:L30)</f>
        <v>0</v>
      </c>
      <c r="M31" s="176">
        <f>SUMIF(B19:B30,"Nouvelle haie à plat",M19:M30)+SUMIF(I19:I30,"Nouvelle haie sur talus",M19:M30)</f>
        <v>0</v>
      </c>
      <c r="N31" s="174"/>
      <c r="O31" s="174"/>
      <c r="P31" s="133">
        <f>SUMIF(B19:B30,"Nouvelle haie à plat",P19:P30)+SUMIF(B19:B30,"Nouvelle haie sur talus",P19:P30)</f>
        <v>0</v>
      </c>
      <c r="Q31" s="1">
        <f>SUMIF(I19:I30,"Nouvelle haie à plat",Q19:Q30)+SUMIF(I19:I30,"Nouvelle haie sur talus",Q19:Q30)</f>
        <v>0</v>
      </c>
    </row>
    <row r="32" spans="1:18" ht="15.75" thickBot="1" x14ac:dyDescent="0.3">
      <c r="A32" s="134" t="s">
        <v>41</v>
      </c>
      <c r="B32" s="150" t="s">
        <v>42</v>
      </c>
      <c r="C32" s="166"/>
      <c r="D32" s="167"/>
      <c r="E32" s="79">
        <f>SUMIF(B19:B30,"Regarnissage haie",E19:E30)</f>
        <v>0</v>
      </c>
      <c r="F32" s="79">
        <f>SUMIF(B19:B30,"Regarnissage haie",F19:F30)</f>
        <v>0</v>
      </c>
      <c r="G32" s="170"/>
      <c r="H32" s="171"/>
      <c r="I32" s="158">
        <f>SUMIF(B19:B30,"Regarnissage haie",I19:I30)</f>
        <v>0</v>
      </c>
      <c r="J32" s="173"/>
      <c r="K32" s="170"/>
      <c r="L32" s="80">
        <f>SUMIF(B19:B30,"Regarnissage haie",L19:L30)</f>
        <v>0</v>
      </c>
      <c r="M32" s="80">
        <f>SUMIF(B19:B30,"Regarnissage haie",M19:M30)</f>
        <v>0</v>
      </c>
      <c r="N32" s="175"/>
      <c r="O32" s="175"/>
      <c r="P32" s="135">
        <f>SUMIF(B19:B30,"Regarnissage haie",P19:P30)</f>
        <v>0</v>
      </c>
      <c r="Q32" s="1">
        <f>SUMIF(I19:I30,"Regarnissage haie",Q19:Q30)</f>
        <v>0</v>
      </c>
    </row>
    <row r="33" spans="1:17" s="207" customFormat="1" ht="32.25" customHeight="1" thickBot="1" x14ac:dyDescent="0.35">
      <c r="A33" s="193"/>
      <c r="B33" s="194" t="s">
        <v>194</v>
      </c>
      <c r="C33" s="198"/>
      <c r="D33" s="195"/>
      <c r="E33" s="196">
        <f>SUM(E19:E30)</f>
        <v>0</v>
      </c>
      <c r="F33" s="196">
        <f>SUM(F19:F30)</f>
        <v>0</v>
      </c>
      <c r="G33" s="210"/>
      <c r="H33" s="200"/>
      <c r="I33" s="197">
        <f>SUM(I19:I30)</f>
        <v>0</v>
      </c>
      <c r="J33" s="201"/>
      <c r="K33" s="202"/>
      <c r="L33" s="203">
        <f>SUM(L19:L30)</f>
        <v>0</v>
      </c>
      <c r="M33" s="204">
        <f>SUM(M19:M30)</f>
        <v>0</v>
      </c>
      <c r="N33" s="205"/>
      <c r="O33" s="205"/>
      <c r="P33" s="206">
        <f>SUM(P20:P29)</f>
        <v>0</v>
      </c>
      <c r="Q33" s="207">
        <f>SUM(Q19:Q30)</f>
        <v>0</v>
      </c>
    </row>
    <row r="34" spans="1:17" x14ac:dyDescent="0.25">
      <c r="A34" s="11"/>
      <c r="B34" s="11"/>
      <c r="C34" s="11"/>
      <c r="D34" s="11"/>
      <c r="E34" s="7"/>
      <c r="F34" s="12"/>
      <c r="G34" s="12"/>
      <c r="H34" s="138"/>
      <c r="I34" s="65"/>
      <c r="J34" s="65"/>
      <c r="K34" s="65"/>
      <c r="L34" s="65"/>
      <c r="M34" s="65"/>
      <c r="N34" s="65"/>
      <c r="O34" s="65"/>
      <c r="P34" s="65"/>
      <c r="Q34" s="40"/>
    </row>
    <row r="35" spans="1:17" ht="15" customHeight="1" x14ac:dyDescent="0.25">
      <c r="H35" s="27"/>
      <c r="I35" s="65"/>
      <c r="J35" s="65"/>
      <c r="K35" s="65"/>
      <c r="L35" s="65"/>
      <c r="M35" s="65"/>
      <c r="N35" s="65"/>
      <c r="O35" s="65"/>
      <c r="P35" s="65"/>
      <c r="Q35" s="40"/>
    </row>
    <row r="36" spans="1:17" ht="15" customHeight="1" x14ac:dyDescent="0.25">
      <c r="A36" s="22" t="s">
        <v>43</v>
      </c>
      <c r="B36"/>
      <c r="C36" s="33"/>
      <c r="D36" s="33"/>
      <c r="E36" s="33"/>
      <c r="F36" s="33"/>
      <c r="G36" s="33"/>
      <c r="H36" s="139"/>
      <c r="I36" s="65"/>
      <c r="J36" s="65"/>
      <c r="K36" s="65"/>
      <c r="L36" s="65"/>
      <c r="M36" s="65"/>
      <c r="N36" s="65"/>
      <c r="O36" s="65"/>
      <c r="P36" s="65"/>
      <c r="Q36" s="40"/>
    </row>
    <row r="37" spans="1:17" ht="15" customHeight="1" x14ac:dyDescent="0.25">
      <c r="A37" s="33"/>
      <c r="B37" s="22"/>
      <c r="C37" s="33"/>
      <c r="D37" s="33"/>
      <c r="E37" s="33"/>
      <c r="F37" s="33"/>
      <c r="G37" s="33"/>
      <c r="H37" s="139"/>
      <c r="I37" s="65"/>
      <c r="J37" s="65"/>
      <c r="K37" s="65"/>
      <c r="L37" s="65"/>
      <c r="M37" s="65"/>
      <c r="N37" s="65"/>
      <c r="O37" s="65"/>
      <c r="P37" s="65"/>
      <c r="Q37" s="40"/>
    </row>
    <row r="38" spans="1:17" ht="15" customHeight="1" x14ac:dyDescent="0.25">
      <c r="A38" s="349" t="s">
        <v>322</v>
      </c>
      <c r="B38" s="349"/>
      <c r="C38" s="33"/>
      <c r="D38" s="33"/>
      <c r="E38" s="33"/>
      <c r="F38" s="33"/>
      <c r="G38" s="33"/>
      <c r="H38" s="139"/>
      <c r="I38" s="65"/>
      <c r="J38" s="65"/>
      <c r="K38" s="65"/>
      <c r="L38" s="65"/>
      <c r="M38" s="65"/>
      <c r="N38" s="65"/>
      <c r="O38" s="65"/>
      <c r="P38" s="65"/>
      <c r="Q38" s="40"/>
    </row>
    <row r="39" spans="1:17" ht="15" customHeight="1" x14ac:dyDescent="0.25">
      <c r="A39" s="33"/>
      <c r="B39" s="25"/>
      <c r="C39" s="33"/>
      <c r="D39" s="33"/>
      <c r="E39" s="33"/>
      <c r="F39" s="33"/>
      <c r="G39" s="33"/>
      <c r="H39" s="139"/>
      <c r="I39" s="65"/>
      <c r="J39" s="65"/>
      <c r="K39" s="65"/>
      <c r="L39" s="65"/>
      <c r="M39" s="65"/>
      <c r="N39" s="65"/>
      <c r="O39" s="65"/>
      <c r="P39" s="65"/>
      <c r="Q39" s="40"/>
    </row>
    <row r="40" spans="1:17" ht="15" customHeight="1" x14ac:dyDescent="0.25">
      <c r="A40" s="33"/>
      <c r="B40" s="25"/>
      <c r="C40" s="33"/>
      <c r="D40" s="33"/>
      <c r="E40" s="33"/>
      <c r="F40" s="291" t="s">
        <v>304</v>
      </c>
      <c r="G40" s="292"/>
      <c r="H40" s="139"/>
      <c r="I40" s="285" t="s">
        <v>300</v>
      </c>
      <c r="J40" s="286"/>
      <c r="K40" s="65"/>
      <c r="L40" s="65"/>
      <c r="M40" s="65"/>
      <c r="N40" s="65"/>
      <c r="O40" s="65"/>
      <c r="P40" s="65"/>
    </row>
    <row r="41" spans="1:17" ht="24.95" customHeight="1" x14ac:dyDescent="0.25">
      <c r="A41" s="339" t="s">
        <v>44</v>
      </c>
      <c r="B41" s="340"/>
      <c r="C41" s="340"/>
      <c r="D41" s="340"/>
      <c r="E41" s="341"/>
      <c r="F41" s="333" t="s">
        <v>45</v>
      </c>
      <c r="G41" s="211" t="s">
        <v>46</v>
      </c>
      <c r="H41" s="139"/>
      <c r="I41" s="287" t="s">
        <v>45</v>
      </c>
      <c r="J41" s="289" t="s">
        <v>305</v>
      </c>
      <c r="K41" s="65"/>
      <c r="L41" s="65"/>
      <c r="M41" s="65"/>
      <c r="N41" s="65"/>
      <c r="O41" s="65"/>
      <c r="P41" s="65"/>
    </row>
    <row r="42" spans="1:17" ht="24.95" customHeight="1" thickBot="1" x14ac:dyDescent="0.3">
      <c r="A42" s="342"/>
      <c r="B42" s="343"/>
      <c r="C42" s="343"/>
      <c r="D42" s="343"/>
      <c r="E42" s="344"/>
      <c r="F42" s="334"/>
      <c r="G42" s="212" t="s">
        <v>47</v>
      </c>
      <c r="H42" s="139"/>
      <c r="I42" s="288"/>
      <c r="J42" s="290"/>
      <c r="K42" s="65"/>
      <c r="L42" s="65"/>
      <c r="M42" s="65"/>
      <c r="N42" s="65"/>
      <c r="O42" s="65"/>
      <c r="P42" s="65"/>
    </row>
    <row r="43" spans="1:17" ht="15" customHeight="1" x14ac:dyDescent="0.25">
      <c r="A43" s="81">
        <v>1</v>
      </c>
      <c r="B43" s="345" t="s">
        <v>48</v>
      </c>
      <c r="C43" s="346"/>
      <c r="D43" s="299" t="s">
        <v>49</v>
      </c>
      <c r="E43" s="300"/>
      <c r="F43" s="34"/>
      <c r="G43" s="15"/>
      <c r="H43" s="13"/>
      <c r="I43" s="44"/>
      <c r="J43" s="45"/>
    </row>
    <row r="44" spans="1:17" ht="15" customHeight="1" x14ac:dyDescent="0.25">
      <c r="A44" s="82">
        <v>2</v>
      </c>
      <c r="B44" s="310" t="s">
        <v>50</v>
      </c>
      <c r="C44" s="311"/>
      <c r="D44" s="301" t="s">
        <v>51</v>
      </c>
      <c r="E44" s="302"/>
      <c r="F44" s="136"/>
      <c r="G44" s="137"/>
      <c r="H44" s="13"/>
      <c r="I44" s="46"/>
      <c r="J44" s="47"/>
    </row>
    <row r="45" spans="1:17" ht="15" customHeight="1" x14ac:dyDescent="0.25">
      <c r="A45" s="81">
        <v>3</v>
      </c>
      <c r="B45" s="308" t="s">
        <v>52</v>
      </c>
      <c r="C45" s="309"/>
      <c r="D45" s="299" t="s">
        <v>53</v>
      </c>
      <c r="E45" s="300"/>
      <c r="F45" s="34"/>
      <c r="G45" s="15"/>
      <c r="H45" s="13"/>
      <c r="I45" s="48"/>
      <c r="J45" s="49"/>
    </row>
    <row r="46" spans="1:17" ht="15" customHeight="1" x14ac:dyDescent="0.25">
      <c r="A46" s="82">
        <v>4</v>
      </c>
      <c r="B46" s="310" t="s">
        <v>54</v>
      </c>
      <c r="C46" s="311"/>
      <c r="D46" s="301" t="s">
        <v>55</v>
      </c>
      <c r="E46" s="302"/>
      <c r="F46" s="136"/>
      <c r="G46" s="137"/>
      <c r="H46" s="13"/>
      <c r="I46" s="46"/>
      <c r="J46" s="47"/>
    </row>
    <row r="47" spans="1:17" ht="15" customHeight="1" x14ac:dyDescent="0.25">
      <c r="A47" s="81">
        <v>5</v>
      </c>
      <c r="B47" s="308" t="s">
        <v>56</v>
      </c>
      <c r="C47" s="309"/>
      <c r="D47" s="299" t="s">
        <v>57</v>
      </c>
      <c r="E47" s="300"/>
      <c r="F47" s="35"/>
      <c r="G47" s="15"/>
      <c r="H47" s="13"/>
      <c r="I47" s="50"/>
      <c r="J47" s="49"/>
    </row>
    <row r="48" spans="1:17" ht="15" customHeight="1" x14ac:dyDescent="0.25">
      <c r="A48" s="82">
        <v>6</v>
      </c>
      <c r="B48" s="310" t="s">
        <v>58</v>
      </c>
      <c r="C48" s="311"/>
      <c r="D48" s="301" t="s">
        <v>59</v>
      </c>
      <c r="E48" s="302"/>
      <c r="F48" s="136"/>
      <c r="G48" s="137"/>
      <c r="H48" s="13"/>
      <c r="I48" s="46"/>
      <c r="J48" s="47"/>
    </row>
    <row r="49" spans="1:10" ht="15" customHeight="1" x14ac:dyDescent="0.25">
      <c r="A49" s="81">
        <v>7</v>
      </c>
      <c r="B49" s="308" t="s">
        <v>60</v>
      </c>
      <c r="C49" s="309"/>
      <c r="D49" s="299" t="s">
        <v>61</v>
      </c>
      <c r="E49" s="300"/>
      <c r="F49" s="34"/>
      <c r="G49" s="15"/>
      <c r="H49" s="13"/>
      <c r="I49" s="48"/>
      <c r="J49" s="49"/>
    </row>
    <row r="50" spans="1:10" ht="15" customHeight="1" x14ac:dyDescent="0.25">
      <c r="A50" s="81">
        <v>8</v>
      </c>
      <c r="B50" s="308" t="s">
        <v>62</v>
      </c>
      <c r="C50" s="309"/>
      <c r="D50" s="299" t="s">
        <v>63</v>
      </c>
      <c r="E50" s="300"/>
      <c r="F50" s="34"/>
      <c r="G50" s="15"/>
      <c r="H50" s="13"/>
      <c r="I50" s="51"/>
      <c r="J50" s="49"/>
    </row>
    <row r="51" spans="1:10" ht="15" customHeight="1" x14ac:dyDescent="0.25">
      <c r="A51" s="81">
        <v>9</v>
      </c>
      <c r="B51" s="308" t="s">
        <v>64</v>
      </c>
      <c r="C51" s="309"/>
      <c r="D51" s="299" t="s">
        <v>65</v>
      </c>
      <c r="E51" s="300"/>
      <c r="F51" s="34"/>
      <c r="G51" s="15"/>
      <c r="H51" s="13"/>
      <c r="I51" s="48"/>
      <c r="J51" s="49"/>
    </row>
    <row r="52" spans="1:10" ht="15" customHeight="1" x14ac:dyDescent="0.25">
      <c r="A52" s="81">
        <v>10</v>
      </c>
      <c r="B52" s="308" t="s">
        <v>295</v>
      </c>
      <c r="C52" s="309"/>
      <c r="D52" s="299" t="s">
        <v>66</v>
      </c>
      <c r="E52" s="300"/>
      <c r="F52" s="34"/>
      <c r="G52" s="15"/>
      <c r="H52" s="13"/>
      <c r="I52" s="51"/>
      <c r="J52" s="49"/>
    </row>
    <row r="53" spans="1:10" ht="24.6" customHeight="1" x14ac:dyDescent="0.25">
      <c r="A53" s="81">
        <v>11</v>
      </c>
      <c r="B53" s="308" t="s">
        <v>67</v>
      </c>
      <c r="C53" s="309"/>
      <c r="D53" s="299" t="s">
        <v>68</v>
      </c>
      <c r="E53" s="300"/>
      <c r="F53" s="34"/>
      <c r="G53" s="15"/>
      <c r="H53" s="13"/>
      <c r="I53" s="48"/>
      <c r="J53" s="49"/>
    </row>
    <row r="54" spans="1:10" ht="28.5" customHeight="1" x14ac:dyDescent="0.25">
      <c r="A54" s="81">
        <v>12</v>
      </c>
      <c r="B54" s="308" t="s">
        <v>296</v>
      </c>
      <c r="C54" s="309"/>
      <c r="D54" s="299" t="s">
        <v>69</v>
      </c>
      <c r="E54" s="300"/>
      <c r="F54" s="34"/>
      <c r="G54" s="15"/>
      <c r="H54" s="13"/>
      <c r="I54" s="51"/>
      <c r="J54" s="49"/>
    </row>
    <row r="55" spans="1:10" ht="30.75" customHeight="1" x14ac:dyDescent="0.25">
      <c r="A55" s="81">
        <v>13</v>
      </c>
      <c r="B55" s="308" t="s">
        <v>70</v>
      </c>
      <c r="C55" s="309"/>
      <c r="D55" s="299" t="s">
        <v>71</v>
      </c>
      <c r="E55" s="300"/>
      <c r="F55" s="34"/>
      <c r="G55" s="15"/>
      <c r="H55" s="13"/>
      <c r="I55" s="48"/>
      <c r="J55" s="49"/>
    </row>
    <row r="56" spans="1:10" ht="15" customHeight="1" x14ac:dyDescent="0.25">
      <c r="A56" s="81">
        <v>14</v>
      </c>
      <c r="B56" s="308" t="s">
        <v>72</v>
      </c>
      <c r="C56" s="309"/>
      <c r="D56" s="299" t="s">
        <v>73</v>
      </c>
      <c r="E56" s="300"/>
      <c r="F56" s="34"/>
      <c r="G56" s="15"/>
      <c r="H56" s="13"/>
      <c r="I56" s="51"/>
      <c r="J56" s="49"/>
    </row>
    <row r="57" spans="1:10" ht="15" customHeight="1" x14ac:dyDescent="0.25">
      <c r="A57" s="81">
        <v>15</v>
      </c>
      <c r="B57" s="308" t="s">
        <v>74</v>
      </c>
      <c r="C57" s="309"/>
      <c r="D57" s="299" t="s">
        <v>75</v>
      </c>
      <c r="E57" s="300"/>
      <c r="F57" s="34"/>
      <c r="G57" s="15"/>
      <c r="H57" s="13"/>
      <c r="I57" s="48"/>
      <c r="J57" s="49"/>
    </row>
    <row r="58" spans="1:10" ht="15" customHeight="1" x14ac:dyDescent="0.25">
      <c r="A58" s="81">
        <v>16</v>
      </c>
      <c r="B58" s="308" t="s">
        <v>76</v>
      </c>
      <c r="C58" s="309"/>
      <c r="D58" s="299" t="s">
        <v>77</v>
      </c>
      <c r="E58" s="300"/>
      <c r="F58" s="34"/>
      <c r="G58" s="15"/>
      <c r="H58" s="13"/>
      <c r="I58" s="51"/>
      <c r="J58" s="49"/>
    </row>
    <row r="59" spans="1:10" ht="15" customHeight="1" x14ac:dyDescent="0.25">
      <c r="A59" s="316">
        <v>17</v>
      </c>
      <c r="B59" s="312" t="s">
        <v>78</v>
      </c>
      <c r="C59" s="313"/>
      <c r="D59" s="318" t="s">
        <v>79</v>
      </c>
      <c r="E59" s="319"/>
      <c r="F59" s="303"/>
      <c r="G59" s="303"/>
      <c r="H59" s="305"/>
      <c r="I59" s="48"/>
      <c r="J59" s="52"/>
    </row>
    <row r="60" spans="1:10" ht="15" customHeight="1" x14ac:dyDescent="0.25">
      <c r="A60" s="317"/>
      <c r="B60" s="314"/>
      <c r="C60" s="315"/>
      <c r="D60" s="306" t="s">
        <v>80</v>
      </c>
      <c r="E60" s="307"/>
      <c r="F60" s="304"/>
      <c r="G60" s="304"/>
      <c r="H60" s="305"/>
      <c r="I60" s="48"/>
      <c r="J60" s="52"/>
    </row>
    <row r="61" spans="1:10" ht="15" customHeight="1" x14ac:dyDescent="0.25">
      <c r="A61" s="81">
        <v>18</v>
      </c>
      <c r="B61" s="308" t="s">
        <v>81</v>
      </c>
      <c r="C61" s="309"/>
      <c r="D61" s="299" t="s">
        <v>82</v>
      </c>
      <c r="E61" s="300"/>
      <c r="F61" s="34"/>
      <c r="G61" s="34"/>
      <c r="H61" s="13"/>
      <c r="I61" s="48"/>
      <c r="J61" s="49"/>
    </row>
    <row r="62" spans="1:10" ht="33.950000000000003" customHeight="1" x14ac:dyDescent="0.25">
      <c r="A62" s="82">
        <v>19</v>
      </c>
      <c r="B62" s="310" t="s">
        <v>83</v>
      </c>
      <c r="C62" s="311"/>
      <c r="D62" s="301" t="s">
        <v>84</v>
      </c>
      <c r="E62" s="302"/>
      <c r="F62" s="136"/>
      <c r="G62" s="136"/>
      <c r="H62" s="13"/>
      <c r="I62" s="46"/>
      <c r="J62" s="47"/>
    </row>
    <row r="63" spans="1:10" ht="15" customHeight="1" x14ac:dyDescent="0.25">
      <c r="A63" s="81">
        <v>20</v>
      </c>
      <c r="B63" s="308" t="s">
        <v>85</v>
      </c>
      <c r="C63" s="309"/>
      <c r="D63" s="299" t="s">
        <v>86</v>
      </c>
      <c r="E63" s="300"/>
      <c r="F63" s="34"/>
      <c r="G63" s="34"/>
      <c r="H63" s="13"/>
      <c r="I63" s="48"/>
      <c r="J63" s="49"/>
    </row>
    <row r="64" spans="1:10" ht="15" customHeight="1" x14ac:dyDescent="0.25">
      <c r="A64" s="81">
        <v>21</v>
      </c>
      <c r="B64" s="308" t="s">
        <v>87</v>
      </c>
      <c r="C64" s="309"/>
      <c r="D64" s="299" t="s">
        <v>88</v>
      </c>
      <c r="E64" s="300"/>
      <c r="F64" s="34"/>
      <c r="G64" s="34"/>
      <c r="H64" s="13"/>
      <c r="I64" s="51"/>
      <c r="J64" s="49"/>
    </row>
    <row r="65" spans="1:10" ht="15" customHeight="1" x14ac:dyDescent="0.25">
      <c r="A65" s="81">
        <v>22</v>
      </c>
      <c r="B65" s="308" t="s">
        <v>89</v>
      </c>
      <c r="C65" s="309"/>
      <c r="D65" s="299" t="s">
        <v>90</v>
      </c>
      <c r="E65" s="300"/>
      <c r="F65" s="34"/>
      <c r="G65" s="34"/>
      <c r="H65" s="13"/>
      <c r="I65" s="48"/>
      <c r="J65" s="49"/>
    </row>
    <row r="66" spans="1:10" ht="15" customHeight="1" x14ac:dyDescent="0.25">
      <c r="A66" s="81">
        <v>23</v>
      </c>
      <c r="B66" s="308" t="s">
        <v>91</v>
      </c>
      <c r="C66" s="309"/>
      <c r="D66" s="299" t="s">
        <v>92</v>
      </c>
      <c r="E66" s="300"/>
      <c r="F66" s="34"/>
      <c r="G66" s="34"/>
      <c r="H66" s="13"/>
      <c r="I66" s="51"/>
      <c r="J66" s="49"/>
    </row>
    <row r="67" spans="1:10" ht="15" customHeight="1" x14ac:dyDescent="0.25">
      <c r="A67" s="81">
        <v>24</v>
      </c>
      <c r="B67" s="308" t="s">
        <v>93</v>
      </c>
      <c r="C67" s="309"/>
      <c r="D67" s="299" t="s">
        <v>94</v>
      </c>
      <c r="E67" s="300"/>
      <c r="F67" s="34"/>
      <c r="G67" s="34"/>
      <c r="H67" s="13"/>
      <c r="I67" s="48"/>
      <c r="J67" s="49"/>
    </row>
    <row r="68" spans="1:10" ht="15" customHeight="1" x14ac:dyDescent="0.25">
      <c r="A68" s="81">
        <v>25</v>
      </c>
      <c r="B68" s="308" t="s">
        <v>95</v>
      </c>
      <c r="C68" s="309"/>
      <c r="D68" s="299" t="s">
        <v>96</v>
      </c>
      <c r="E68" s="300"/>
      <c r="F68" s="34"/>
      <c r="G68" s="34"/>
      <c r="H68" s="13"/>
      <c r="I68" s="51"/>
      <c r="J68" s="49"/>
    </row>
    <row r="69" spans="1:10" ht="15" customHeight="1" x14ac:dyDescent="0.25">
      <c r="A69" s="82">
        <v>26</v>
      </c>
      <c r="B69" s="310" t="s">
        <v>97</v>
      </c>
      <c r="C69" s="311"/>
      <c r="D69" s="301" t="s">
        <v>98</v>
      </c>
      <c r="E69" s="302"/>
      <c r="F69" s="136"/>
      <c r="G69" s="136"/>
      <c r="H69" s="13"/>
      <c r="I69" s="53"/>
      <c r="J69" s="47"/>
    </row>
    <row r="70" spans="1:10" ht="15" customHeight="1" x14ac:dyDescent="0.25">
      <c r="A70" s="82">
        <v>27</v>
      </c>
      <c r="B70" s="310" t="s">
        <v>99</v>
      </c>
      <c r="C70" s="311"/>
      <c r="D70" s="301" t="s">
        <v>100</v>
      </c>
      <c r="E70" s="302"/>
      <c r="F70" s="136"/>
      <c r="G70" s="136"/>
      <c r="H70" s="13"/>
      <c r="I70" s="46"/>
      <c r="J70" s="47"/>
    </row>
    <row r="71" spans="1:10" ht="15" customHeight="1" x14ac:dyDescent="0.25">
      <c r="A71" s="82">
        <v>28</v>
      </c>
      <c r="B71" s="310" t="s">
        <v>101</v>
      </c>
      <c r="C71" s="311"/>
      <c r="D71" s="301" t="s">
        <v>102</v>
      </c>
      <c r="E71" s="302"/>
      <c r="F71" s="136"/>
      <c r="G71" s="136"/>
      <c r="H71" s="13"/>
      <c r="I71" s="53"/>
      <c r="J71" s="47"/>
    </row>
    <row r="72" spans="1:10" ht="15" customHeight="1" x14ac:dyDescent="0.25">
      <c r="A72" s="82">
        <v>29</v>
      </c>
      <c r="B72" s="310" t="s">
        <v>103</v>
      </c>
      <c r="C72" s="311"/>
      <c r="D72" s="301" t="s">
        <v>104</v>
      </c>
      <c r="E72" s="302"/>
      <c r="F72" s="136"/>
      <c r="G72" s="136"/>
      <c r="H72" s="13"/>
      <c r="I72" s="46"/>
      <c r="J72" s="47"/>
    </row>
    <row r="73" spans="1:10" ht="15" customHeight="1" x14ac:dyDescent="0.25">
      <c r="A73" s="82">
        <v>30</v>
      </c>
      <c r="B73" s="310" t="s">
        <v>105</v>
      </c>
      <c r="C73" s="311"/>
      <c r="D73" s="301" t="s">
        <v>106</v>
      </c>
      <c r="E73" s="302"/>
      <c r="F73" s="136"/>
      <c r="G73" s="136"/>
      <c r="H73" s="13"/>
      <c r="I73" s="53"/>
      <c r="J73" s="47"/>
    </row>
    <row r="74" spans="1:10" ht="15" customHeight="1" x14ac:dyDescent="0.25">
      <c r="A74" s="81">
        <v>31</v>
      </c>
      <c r="B74" s="308" t="s">
        <v>107</v>
      </c>
      <c r="C74" s="309"/>
      <c r="D74" s="299" t="s">
        <v>108</v>
      </c>
      <c r="E74" s="300"/>
      <c r="F74" s="34"/>
      <c r="G74" s="34"/>
      <c r="H74" s="13"/>
      <c r="I74" s="51"/>
      <c r="J74" s="49"/>
    </row>
    <row r="75" spans="1:10" ht="15" customHeight="1" x14ac:dyDescent="0.25">
      <c r="A75" s="81">
        <v>32</v>
      </c>
      <c r="B75" s="308" t="s">
        <v>109</v>
      </c>
      <c r="C75" s="309"/>
      <c r="D75" s="299" t="s">
        <v>110</v>
      </c>
      <c r="E75" s="300"/>
      <c r="F75" s="34"/>
      <c r="G75" s="34"/>
      <c r="H75" s="13"/>
      <c r="I75" s="48"/>
      <c r="J75" s="49"/>
    </row>
    <row r="76" spans="1:10" ht="15" customHeight="1" x14ac:dyDescent="0.25">
      <c r="A76" s="82">
        <v>33</v>
      </c>
      <c r="B76" s="310" t="s">
        <v>111</v>
      </c>
      <c r="C76" s="311"/>
      <c r="D76" s="301" t="s">
        <v>112</v>
      </c>
      <c r="E76" s="302"/>
      <c r="F76" s="136"/>
      <c r="G76" s="136"/>
      <c r="H76" s="13"/>
      <c r="I76" s="46"/>
      <c r="J76" s="47"/>
    </row>
    <row r="77" spans="1:10" ht="15" customHeight="1" x14ac:dyDescent="0.25">
      <c r="A77" s="81">
        <v>34</v>
      </c>
      <c r="B77" s="308" t="s">
        <v>113</v>
      </c>
      <c r="C77" s="309"/>
      <c r="D77" s="299" t="s">
        <v>114</v>
      </c>
      <c r="E77" s="300"/>
      <c r="F77" s="34"/>
      <c r="G77" s="34"/>
      <c r="H77" s="13"/>
      <c r="I77" s="48"/>
      <c r="J77" s="49"/>
    </row>
    <row r="78" spans="1:10" ht="22.5" customHeight="1" x14ac:dyDescent="0.25">
      <c r="A78" s="81">
        <v>35</v>
      </c>
      <c r="B78" s="308" t="s">
        <v>115</v>
      </c>
      <c r="C78" s="309"/>
      <c r="D78" s="299" t="s">
        <v>116</v>
      </c>
      <c r="E78" s="300"/>
      <c r="F78" s="34"/>
      <c r="G78" s="34"/>
      <c r="H78" s="13"/>
      <c r="I78" s="51"/>
      <c r="J78" s="49"/>
    </row>
    <row r="79" spans="1:10" ht="15" customHeight="1" x14ac:dyDescent="0.25">
      <c r="A79" s="82">
        <v>36</v>
      </c>
      <c r="B79" s="310" t="s">
        <v>117</v>
      </c>
      <c r="C79" s="311"/>
      <c r="D79" s="301" t="s">
        <v>118</v>
      </c>
      <c r="E79" s="302"/>
      <c r="F79" s="136"/>
      <c r="G79" s="136"/>
      <c r="H79" s="13"/>
      <c r="I79" s="53"/>
      <c r="J79" s="47"/>
    </row>
    <row r="80" spans="1:10" ht="15" customHeight="1" x14ac:dyDescent="0.25">
      <c r="A80" s="81">
        <v>37</v>
      </c>
      <c r="B80" s="308" t="s">
        <v>119</v>
      </c>
      <c r="C80" s="309"/>
      <c r="D80" s="299" t="s">
        <v>120</v>
      </c>
      <c r="E80" s="300"/>
      <c r="F80" s="34"/>
      <c r="G80" s="34"/>
      <c r="H80" s="13"/>
      <c r="I80" s="51"/>
      <c r="J80" s="49"/>
    </row>
    <row r="81" spans="1:10" ht="15" customHeight="1" x14ac:dyDescent="0.25">
      <c r="A81" s="81">
        <v>38</v>
      </c>
      <c r="B81" s="308" t="s">
        <v>121</v>
      </c>
      <c r="C81" s="309"/>
      <c r="D81" s="299" t="s">
        <v>122</v>
      </c>
      <c r="E81" s="300"/>
      <c r="F81" s="34"/>
      <c r="G81" s="34"/>
      <c r="H81" s="13"/>
      <c r="I81" s="48"/>
      <c r="J81" s="49"/>
    </row>
    <row r="82" spans="1:10" ht="15" customHeight="1" x14ac:dyDescent="0.25">
      <c r="A82" s="81">
        <v>39</v>
      </c>
      <c r="B82" s="308" t="s">
        <v>123</v>
      </c>
      <c r="C82" s="309"/>
      <c r="D82" s="299" t="s">
        <v>124</v>
      </c>
      <c r="E82" s="300"/>
      <c r="F82" s="34"/>
      <c r="G82" s="34"/>
      <c r="H82" s="13"/>
      <c r="I82" s="51"/>
      <c r="J82" s="49"/>
    </row>
    <row r="83" spans="1:10" ht="15" customHeight="1" x14ac:dyDescent="0.25">
      <c r="A83" s="81">
        <v>40</v>
      </c>
      <c r="B83" s="308" t="s">
        <v>125</v>
      </c>
      <c r="C83" s="309"/>
      <c r="D83" s="299" t="s">
        <v>126</v>
      </c>
      <c r="E83" s="300"/>
      <c r="F83" s="34"/>
      <c r="G83" s="34"/>
      <c r="H83" s="13"/>
      <c r="I83" s="48"/>
      <c r="J83" s="49"/>
    </row>
    <row r="84" spans="1:10" ht="15" customHeight="1" x14ac:dyDescent="0.25">
      <c r="A84" s="81">
        <v>41</v>
      </c>
      <c r="B84" s="308" t="s">
        <v>127</v>
      </c>
      <c r="C84" s="309"/>
      <c r="D84" s="299" t="s">
        <v>128</v>
      </c>
      <c r="E84" s="300"/>
      <c r="F84" s="34"/>
      <c r="G84" s="34"/>
      <c r="H84" s="13"/>
      <c r="I84" s="51"/>
      <c r="J84" s="49"/>
    </row>
    <row r="85" spans="1:10" ht="15" customHeight="1" x14ac:dyDescent="0.25">
      <c r="A85" s="81">
        <v>42</v>
      </c>
      <c r="B85" s="308" t="s">
        <v>129</v>
      </c>
      <c r="C85" s="309"/>
      <c r="D85" s="299" t="s">
        <v>130</v>
      </c>
      <c r="E85" s="300"/>
      <c r="F85" s="34"/>
      <c r="G85" s="34"/>
      <c r="H85" s="13"/>
      <c r="I85" s="48"/>
      <c r="J85" s="49"/>
    </row>
    <row r="86" spans="1:10" ht="15" customHeight="1" x14ac:dyDescent="0.25">
      <c r="A86" s="81">
        <v>43</v>
      </c>
      <c r="B86" s="308" t="s">
        <v>131</v>
      </c>
      <c r="C86" s="309"/>
      <c r="D86" s="299" t="s">
        <v>132</v>
      </c>
      <c r="E86" s="300"/>
      <c r="F86" s="34"/>
      <c r="G86" s="34"/>
      <c r="H86" s="13"/>
      <c r="I86" s="51"/>
      <c r="J86" s="49"/>
    </row>
    <row r="87" spans="1:10" ht="15" customHeight="1" x14ac:dyDescent="0.25">
      <c r="A87" s="81">
        <v>44</v>
      </c>
      <c r="B87" s="308" t="s">
        <v>133</v>
      </c>
      <c r="C87" s="309"/>
      <c r="D87" s="299" t="s">
        <v>134</v>
      </c>
      <c r="E87" s="300"/>
      <c r="F87" s="34"/>
      <c r="G87" s="34"/>
      <c r="H87" s="13"/>
      <c r="I87" s="48"/>
      <c r="J87" s="49"/>
    </row>
    <row r="88" spans="1:10" ht="15" customHeight="1" x14ac:dyDescent="0.25">
      <c r="A88" s="81">
        <v>45</v>
      </c>
      <c r="B88" s="308" t="s">
        <v>135</v>
      </c>
      <c r="C88" s="309"/>
      <c r="D88" s="299" t="s">
        <v>136</v>
      </c>
      <c r="E88" s="300"/>
      <c r="F88" s="34"/>
      <c r="G88" s="34"/>
      <c r="H88" s="13"/>
      <c r="I88" s="51"/>
      <c r="J88" s="49"/>
    </row>
    <row r="89" spans="1:10" ht="15" customHeight="1" x14ac:dyDescent="0.25">
      <c r="A89" s="81">
        <v>46</v>
      </c>
      <c r="B89" s="308" t="s">
        <v>137</v>
      </c>
      <c r="C89" s="309"/>
      <c r="D89" s="299" t="s">
        <v>138</v>
      </c>
      <c r="E89" s="300"/>
      <c r="F89" s="34"/>
      <c r="G89" s="34"/>
      <c r="H89" s="13"/>
      <c r="I89" s="48"/>
      <c r="J89" s="49"/>
    </row>
    <row r="90" spans="1:10" ht="15" customHeight="1" x14ac:dyDescent="0.25">
      <c r="A90" s="81">
        <v>47</v>
      </c>
      <c r="B90" s="308" t="s">
        <v>139</v>
      </c>
      <c r="C90" s="309"/>
      <c r="D90" s="299" t="s">
        <v>140</v>
      </c>
      <c r="E90" s="300"/>
      <c r="F90" s="34"/>
      <c r="G90" s="34"/>
      <c r="H90" s="13"/>
      <c r="I90" s="51"/>
      <c r="J90" s="49"/>
    </row>
    <row r="91" spans="1:10" ht="15" customHeight="1" x14ac:dyDescent="0.25">
      <c r="A91" s="81">
        <v>48</v>
      </c>
      <c r="B91" s="308" t="s">
        <v>141</v>
      </c>
      <c r="C91" s="309"/>
      <c r="D91" s="299" t="s">
        <v>142</v>
      </c>
      <c r="E91" s="300"/>
      <c r="F91" s="34"/>
      <c r="G91" s="34"/>
      <c r="H91" s="13"/>
      <c r="I91" s="48"/>
      <c r="J91" s="49"/>
    </row>
    <row r="92" spans="1:10" ht="15" customHeight="1" x14ac:dyDescent="0.25">
      <c r="A92" s="81">
        <v>49</v>
      </c>
      <c r="B92" s="308" t="s">
        <v>143</v>
      </c>
      <c r="C92" s="309"/>
      <c r="D92" s="299" t="s">
        <v>144</v>
      </c>
      <c r="E92" s="300"/>
      <c r="F92" s="34"/>
      <c r="G92" s="34"/>
      <c r="H92" s="13"/>
      <c r="I92" s="51"/>
      <c r="J92" s="49"/>
    </row>
    <row r="93" spans="1:10" ht="15" customHeight="1" x14ac:dyDescent="0.25">
      <c r="A93" s="81">
        <v>50</v>
      </c>
      <c r="B93" s="308" t="s">
        <v>145</v>
      </c>
      <c r="C93" s="309"/>
      <c r="D93" s="299" t="s">
        <v>146</v>
      </c>
      <c r="E93" s="300"/>
      <c r="F93" s="34"/>
      <c r="G93" s="34"/>
      <c r="H93" s="13"/>
      <c r="I93" s="48"/>
      <c r="J93" s="49"/>
    </row>
    <row r="94" spans="1:10" ht="15" customHeight="1" x14ac:dyDescent="0.25">
      <c r="A94" s="81">
        <v>51</v>
      </c>
      <c r="B94" s="308" t="s">
        <v>147</v>
      </c>
      <c r="C94" s="309"/>
      <c r="D94" s="299" t="s">
        <v>148</v>
      </c>
      <c r="E94" s="300"/>
      <c r="F94" s="34"/>
      <c r="G94" s="34"/>
      <c r="H94" s="13"/>
      <c r="I94" s="51"/>
      <c r="J94" s="49"/>
    </row>
    <row r="95" spans="1:10" ht="15" customHeight="1" x14ac:dyDescent="0.25">
      <c r="A95" s="81">
        <v>52</v>
      </c>
      <c r="B95" s="308" t="s">
        <v>149</v>
      </c>
      <c r="C95" s="309"/>
      <c r="D95" s="299" t="s">
        <v>150</v>
      </c>
      <c r="E95" s="300"/>
      <c r="F95" s="34"/>
      <c r="G95" s="34"/>
      <c r="H95" s="13"/>
      <c r="I95" s="48"/>
      <c r="J95" s="49"/>
    </row>
    <row r="96" spans="1:10" ht="15" customHeight="1" x14ac:dyDescent="0.25">
      <c r="A96" s="81">
        <v>53</v>
      </c>
      <c r="B96" s="308" t="s">
        <v>151</v>
      </c>
      <c r="C96" s="309"/>
      <c r="D96" s="299" t="s">
        <v>152</v>
      </c>
      <c r="E96" s="300"/>
      <c r="F96" s="34"/>
      <c r="G96" s="34"/>
      <c r="H96" s="13"/>
      <c r="I96" s="51"/>
      <c r="J96" s="49"/>
    </row>
    <row r="97" spans="1:10" ht="15" customHeight="1" x14ac:dyDescent="0.25">
      <c r="A97" s="81">
        <v>54</v>
      </c>
      <c r="B97" s="308" t="s">
        <v>153</v>
      </c>
      <c r="C97" s="309"/>
      <c r="D97" s="299" t="s">
        <v>154</v>
      </c>
      <c r="E97" s="300"/>
      <c r="F97" s="35"/>
      <c r="G97" s="35"/>
      <c r="H97" s="13"/>
      <c r="I97" s="50"/>
      <c r="J97" s="49"/>
    </row>
    <row r="98" spans="1:10" ht="15" customHeight="1" x14ac:dyDescent="0.25">
      <c r="A98" s="81">
        <v>55</v>
      </c>
      <c r="B98" s="308" t="s">
        <v>155</v>
      </c>
      <c r="C98" s="309"/>
      <c r="D98" s="299" t="s">
        <v>156</v>
      </c>
      <c r="E98" s="300"/>
      <c r="F98" s="35"/>
      <c r="G98" s="35"/>
      <c r="H98" s="13"/>
      <c r="I98" s="54"/>
      <c r="J98" s="49"/>
    </row>
    <row r="99" spans="1:10" ht="15" customHeight="1" x14ac:dyDescent="0.25">
      <c r="A99" s="81">
        <v>56</v>
      </c>
      <c r="B99" s="308" t="s">
        <v>157</v>
      </c>
      <c r="C99" s="309"/>
      <c r="D99" s="299" t="s">
        <v>158</v>
      </c>
      <c r="E99" s="300"/>
      <c r="F99" s="34"/>
      <c r="G99" s="34"/>
      <c r="H99" s="13"/>
      <c r="I99" s="48"/>
      <c r="J99" s="49"/>
    </row>
    <row r="100" spans="1:10" ht="15" customHeight="1" x14ac:dyDescent="0.25">
      <c r="A100" s="81">
        <v>57</v>
      </c>
      <c r="B100" s="308" t="s">
        <v>159</v>
      </c>
      <c r="C100" s="309"/>
      <c r="D100" s="299" t="s">
        <v>160</v>
      </c>
      <c r="E100" s="300"/>
      <c r="F100" s="34"/>
      <c r="G100" s="34"/>
      <c r="H100" s="13"/>
      <c r="I100" s="51"/>
      <c r="J100" s="49"/>
    </row>
    <row r="101" spans="1:10" ht="15" customHeight="1" x14ac:dyDescent="0.25">
      <c r="A101" s="81">
        <v>58</v>
      </c>
      <c r="B101" s="308" t="s">
        <v>161</v>
      </c>
      <c r="C101" s="309"/>
      <c r="D101" s="299" t="s">
        <v>162</v>
      </c>
      <c r="E101" s="300"/>
      <c r="F101" s="34"/>
      <c r="G101" s="34"/>
      <c r="H101" s="13"/>
      <c r="I101" s="48"/>
      <c r="J101" s="49"/>
    </row>
    <row r="102" spans="1:10" ht="15" customHeight="1" x14ac:dyDescent="0.25">
      <c r="A102" s="81">
        <v>59</v>
      </c>
      <c r="B102" s="308" t="s">
        <v>163</v>
      </c>
      <c r="C102" s="309"/>
      <c r="D102" s="299" t="s">
        <v>164</v>
      </c>
      <c r="E102" s="300"/>
      <c r="F102" s="34"/>
      <c r="G102" s="34"/>
      <c r="H102" s="13"/>
      <c r="I102" s="51"/>
      <c r="J102" s="49"/>
    </row>
    <row r="103" spans="1:10" ht="15" customHeight="1" x14ac:dyDescent="0.25">
      <c r="A103" s="81">
        <v>60</v>
      </c>
      <c r="B103" s="308" t="s">
        <v>165</v>
      </c>
      <c r="C103" s="309"/>
      <c r="D103" s="299" t="s">
        <v>166</v>
      </c>
      <c r="E103" s="300"/>
      <c r="F103" s="34"/>
      <c r="G103" s="34"/>
      <c r="H103" s="13"/>
      <c r="I103" s="48"/>
      <c r="J103" s="49"/>
    </row>
    <row r="104" spans="1:10" ht="15" customHeight="1" x14ac:dyDescent="0.25">
      <c r="A104" s="82">
        <v>61</v>
      </c>
      <c r="B104" s="310" t="s">
        <v>167</v>
      </c>
      <c r="C104" s="311"/>
      <c r="D104" s="301" t="s">
        <v>168</v>
      </c>
      <c r="E104" s="302"/>
      <c r="F104" s="136"/>
      <c r="G104" s="136"/>
      <c r="H104" s="13"/>
      <c r="I104" s="46"/>
      <c r="J104" s="47"/>
    </row>
    <row r="105" spans="1:10" ht="15" customHeight="1" x14ac:dyDescent="0.25">
      <c r="A105" s="81">
        <v>62</v>
      </c>
      <c r="B105" s="308" t="s">
        <v>169</v>
      </c>
      <c r="C105" s="309"/>
      <c r="D105" s="299" t="s">
        <v>170</v>
      </c>
      <c r="E105" s="300"/>
      <c r="F105" s="34"/>
      <c r="G105" s="34"/>
      <c r="H105" s="13"/>
      <c r="I105" s="48"/>
      <c r="J105" s="49"/>
    </row>
    <row r="106" spans="1:10" ht="15" customHeight="1" x14ac:dyDescent="0.25">
      <c r="A106" s="82">
        <v>63</v>
      </c>
      <c r="B106" s="310" t="s">
        <v>171</v>
      </c>
      <c r="C106" s="311"/>
      <c r="D106" s="301" t="s">
        <v>172</v>
      </c>
      <c r="E106" s="302"/>
      <c r="F106" s="136"/>
      <c r="G106" s="136"/>
      <c r="H106" s="13"/>
      <c r="I106" s="46"/>
      <c r="J106" s="47"/>
    </row>
    <row r="107" spans="1:10" ht="15" customHeight="1" x14ac:dyDescent="0.25">
      <c r="A107" s="81">
        <v>64</v>
      </c>
      <c r="B107" s="308" t="s">
        <v>173</v>
      </c>
      <c r="C107" s="309"/>
      <c r="D107" s="299" t="s">
        <v>174</v>
      </c>
      <c r="E107" s="300"/>
      <c r="F107" s="34"/>
      <c r="G107" s="34"/>
      <c r="H107" s="13"/>
      <c r="I107" s="48"/>
      <c r="J107" s="49"/>
    </row>
    <row r="108" spans="1:10" ht="15" customHeight="1" x14ac:dyDescent="0.25">
      <c r="A108" s="81">
        <v>65</v>
      </c>
      <c r="B108" s="308" t="s">
        <v>175</v>
      </c>
      <c r="C108" s="309"/>
      <c r="D108" s="299" t="s">
        <v>176</v>
      </c>
      <c r="E108" s="300"/>
      <c r="F108" s="34"/>
      <c r="G108" s="34"/>
      <c r="H108" s="13"/>
      <c r="I108" s="51"/>
      <c r="J108" s="49"/>
    </row>
    <row r="109" spans="1:10" ht="15" customHeight="1" x14ac:dyDescent="0.25">
      <c r="A109" s="81">
        <v>66</v>
      </c>
      <c r="B109" s="308" t="s">
        <v>177</v>
      </c>
      <c r="C109" s="309"/>
      <c r="D109" s="299" t="s">
        <v>178</v>
      </c>
      <c r="E109" s="300"/>
      <c r="F109" s="34"/>
      <c r="G109" s="34"/>
      <c r="H109" s="13"/>
      <c r="I109" s="48"/>
      <c r="J109" s="49"/>
    </row>
    <row r="110" spans="1:10" ht="21.6" customHeight="1" x14ac:dyDescent="0.25">
      <c r="A110" s="81">
        <v>67</v>
      </c>
      <c r="B110" s="308" t="s">
        <v>179</v>
      </c>
      <c r="C110" s="309"/>
      <c r="D110" s="299" t="s">
        <v>180</v>
      </c>
      <c r="E110" s="300"/>
      <c r="F110" s="34"/>
      <c r="G110" s="34"/>
      <c r="H110" s="13"/>
      <c r="I110" s="51"/>
      <c r="J110" s="49"/>
    </row>
    <row r="111" spans="1:10" ht="15" customHeight="1" x14ac:dyDescent="0.25">
      <c r="A111" s="36"/>
      <c r="B111" s="331"/>
      <c r="C111" s="332"/>
      <c r="D111" s="297"/>
      <c r="E111" s="298"/>
      <c r="F111" s="34"/>
      <c r="G111" s="34"/>
      <c r="H111" s="13"/>
      <c r="I111" s="48"/>
      <c r="J111" s="49"/>
    </row>
    <row r="112" spans="1:10" ht="15" customHeight="1" x14ac:dyDescent="0.25">
      <c r="A112" s="36"/>
      <c r="B112" s="331"/>
      <c r="C112" s="332"/>
      <c r="D112" s="297"/>
      <c r="E112" s="298"/>
      <c r="F112" s="34"/>
      <c r="G112" s="34"/>
      <c r="H112" s="13"/>
      <c r="I112" s="51"/>
      <c r="J112" s="49"/>
    </row>
    <row r="113" spans="1:10" ht="15" customHeight="1" x14ac:dyDescent="0.25">
      <c r="A113" s="36"/>
      <c r="B113" s="331"/>
      <c r="C113" s="332"/>
      <c r="D113" s="297"/>
      <c r="E113" s="298"/>
      <c r="F113" s="34"/>
      <c r="G113" s="34"/>
      <c r="H113" s="13"/>
      <c r="I113" s="48"/>
      <c r="J113" s="52"/>
    </row>
    <row r="114" spans="1:10" ht="15" customHeight="1" x14ac:dyDescent="0.25">
      <c r="A114" s="351" t="s">
        <v>181</v>
      </c>
      <c r="B114" s="352"/>
      <c r="C114" s="352"/>
      <c r="D114" s="352"/>
      <c r="E114" s="353"/>
      <c r="F114" s="253" t="s">
        <v>182</v>
      </c>
      <c r="G114" s="253">
        <f>SUM(F43:F113)</f>
        <v>0</v>
      </c>
      <c r="H114" s="13"/>
      <c r="I114" s="254">
        <f>SUM(I43:I113)</f>
        <v>0</v>
      </c>
      <c r="J114" s="255"/>
    </row>
    <row r="115" spans="1:10" ht="15" customHeight="1" x14ac:dyDescent="0.25">
      <c r="A115" s="256"/>
      <c r="B115" s="328" t="s">
        <v>183</v>
      </c>
      <c r="C115" s="329"/>
      <c r="D115" s="329"/>
      <c r="E115" s="330"/>
      <c r="F115" s="253"/>
      <c r="G115" s="34"/>
      <c r="H115" s="13"/>
      <c r="I115" s="257"/>
      <c r="J115" s="258">
        <f>SUM(J43:J113)</f>
        <v>0</v>
      </c>
    </row>
    <row r="116" spans="1:10" ht="15" customHeight="1" x14ac:dyDescent="0.25">
      <c r="A116" s="256"/>
      <c r="B116" s="328" t="s">
        <v>184</v>
      </c>
      <c r="C116" s="329"/>
      <c r="D116" s="329"/>
      <c r="E116" s="330"/>
      <c r="F116" s="253"/>
      <c r="G116" s="259" t="str">
        <f>IFERROR(G115/G114,"")</f>
        <v/>
      </c>
      <c r="H116" s="40"/>
      <c r="I116" s="257"/>
      <c r="J116" s="260" t="str">
        <f>IFERROR(J115/I114," ")</f>
        <v xml:space="preserve"> </v>
      </c>
    </row>
    <row r="117" spans="1:10" ht="15" customHeight="1" thickBot="1" x14ac:dyDescent="0.3">
      <c r="A117" s="261"/>
      <c r="B117" s="293" t="s">
        <v>294</v>
      </c>
      <c r="C117" s="294"/>
      <c r="D117" s="294"/>
      <c r="E117" s="295"/>
      <c r="F117" s="261"/>
      <c r="G117" s="262" t="str">
        <f>IFERROR((F44+F46+F48+F62+SUM(F69:F73)+F76+F79+F104+F106)/G114,"")</f>
        <v/>
      </c>
      <c r="H117" s="40"/>
      <c r="I117" s="263"/>
      <c r="J117" s="264" t="str">
        <f>IFERROR((I44+I46+I48+I62+SUM(I69:I73)+I76+I79+I104+I106)/I114,"")</f>
        <v/>
      </c>
    </row>
    <row r="118" spans="1:10" ht="15" customHeight="1" x14ac:dyDescent="0.25">
      <c r="H118" s="1"/>
      <c r="J118" s="7"/>
    </row>
    <row r="119" spans="1:10" ht="15" customHeight="1" x14ac:dyDescent="0.25">
      <c r="H119" s="1"/>
      <c r="J119" s="7"/>
    </row>
  </sheetData>
  <sheetProtection sheet="1" formatCells="0" formatColumns="0" formatRows="0" insertRows="0" deleteRows="0" selectLockedCells="1"/>
  <mergeCells count="168">
    <mergeCell ref="Q15:Q18"/>
    <mergeCell ref="A38:B38"/>
    <mergeCell ref="A8:D8"/>
    <mergeCell ref="C2:D2"/>
    <mergeCell ref="B115:E115"/>
    <mergeCell ref="B76:C76"/>
    <mergeCell ref="B77:C77"/>
    <mergeCell ref="B89:C89"/>
    <mergeCell ref="B91:C91"/>
    <mergeCell ref="B92:C92"/>
    <mergeCell ref="B93:C93"/>
    <mergeCell ref="B94:C94"/>
    <mergeCell ref="B95:C95"/>
    <mergeCell ref="B105:C105"/>
    <mergeCell ref="B106:C106"/>
    <mergeCell ref="B113:C113"/>
    <mergeCell ref="D113:E113"/>
    <mergeCell ref="A114:E114"/>
    <mergeCell ref="D87:E87"/>
    <mergeCell ref="B103:C103"/>
    <mergeCell ref="B107:C107"/>
    <mergeCell ref="B83:C83"/>
    <mergeCell ref="B84:C84"/>
    <mergeCell ref="B80:C80"/>
    <mergeCell ref="B87:C87"/>
    <mergeCell ref="B88:C88"/>
    <mergeCell ref="B108:C108"/>
    <mergeCell ref="B74:C74"/>
    <mergeCell ref="B75:C75"/>
    <mergeCell ref="B81:C81"/>
    <mergeCell ref="B82:C82"/>
    <mergeCell ref="B78:C78"/>
    <mergeCell ref="G8:H8"/>
    <mergeCell ref="G9:H9"/>
    <mergeCell ref="D45:E45"/>
    <mergeCell ref="D46:E46"/>
    <mergeCell ref="D47:E47"/>
    <mergeCell ref="D48:E48"/>
    <mergeCell ref="D49:E49"/>
    <mergeCell ref="D50:E50"/>
    <mergeCell ref="A41:E42"/>
    <mergeCell ref="B43:C43"/>
    <mergeCell ref="B45:C45"/>
    <mergeCell ref="B47:C47"/>
    <mergeCell ref="B49:C49"/>
    <mergeCell ref="B44:C44"/>
    <mergeCell ref="B46:C46"/>
    <mergeCell ref="B48:C48"/>
    <mergeCell ref="I9:I10"/>
    <mergeCell ref="G10:H10"/>
    <mergeCell ref="G11:H11"/>
    <mergeCell ref="G12:I12"/>
    <mergeCell ref="B116:E116"/>
    <mergeCell ref="B79:C79"/>
    <mergeCell ref="B109:C109"/>
    <mergeCell ref="B110:C110"/>
    <mergeCell ref="B111:C111"/>
    <mergeCell ref="B112:C112"/>
    <mergeCell ref="B96:C96"/>
    <mergeCell ref="B97:C97"/>
    <mergeCell ref="B98:C98"/>
    <mergeCell ref="B85:C85"/>
    <mergeCell ref="B90:C90"/>
    <mergeCell ref="B99:C99"/>
    <mergeCell ref="B100:C100"/>
    <mergeCell ref="B101:C101"/>
    <mergeCell ref="B102:C102"/>
    <mergeCell ref="B104:C104"/>
    <mergeCell ref="B86:C86"/>
    <mergeCell ref="F41:F42"/>
    <mergeCell ref="D43:E43"/>
    <mergeCell ref="D44:E44"/>
    <mergeCell ref="B50:C50"/>
    <mergeCell ref="A59:A60"/>
    <mergeCell ref="D59:E59"/>
    <mergeCell ref="B58:C58"/>
    <mergeCell ref="B51:C51"/>
    <mergeCell ref="B52:C52"/>
    <mergeCell ref="B53:C53"/>
    <mergeCell ref="B54:C54"/>
    <mergeCell ref="B55:C55"/>
    <mergeCell ref="B56:C56"/>
    <mergeCell ref="B57:C57"/>
    <mergeCell ref="B73:C73"/>
    <mergeCell ref="D51:E51"/>
    <mergeCell ref="D52:E52"/>
    <mergeCell ref="D53:E53"/>
    <mergeCell ref="D54:E54"/>
    <mergeCell ref="D55:E55"/>
    <mergeCell ref="D56:E56"/>
    <mergeCell ref="D57:E57"/>
    <mergeCell ref="D58:E58"/>
    <mergeCell ref="D72:E72"/>
    <mergeCell ref="D73:E73"/>
    <mergeCell ref="B71:C71"/>
    <mergeCell ref="B65:C65"/>
    <mergeCell ref="B66:C66"/>
    <mergeCell ref="B67:C67"/>
    <mergeCell ref="B68:C68"/>
    <mergeCell ref="B69:C69"/>
    <mergeCell ref="B70:C70"/>
    <mergeCell ref="B72:C72"/>
    <mergeCell ref="D71:E71"/>
    <mergeCell ref="B59:C60"/>
    <mergeCell ref="D65:E65"/>
    <mergeCell ref="D66:E66"/>
    <mergeCell ref="D67:E67"/>
    <mergeCell ref="F59:F60"/>
    <mergeCell ref="G59:G60"/>
    <mergeCell ref="H59:H60"/>
    <mergeCell ref="D60:E60"/>
    <mergeCell ref="D61:E61"/>
    <mergeCell ref="D62:E62"/>
    <mergeCell ref="D63:E63"/>
    <mergeCell ref="D64:E64"/>
    <mergeCell ref="B61:C61"/>
    <mergeCell ref="B62:C62"/>
    <mergeCell ref="B63:C63"/>
    <mergeCell ref="B64:C64"/>
    <mergeCell ref="D111:E111"/>
    <mergeCell ref="D103:E103"/>
    <mergeCell ref="D104:E104"/>
    <mergeCell ref="D105:E105"/>
    <mergeCell ref="D106:E106"/>
    <mergeCell ref="D107:E107"/>
    <mergeCell ref="D98:E98"/>
    <mergeCell ref="D99:E99"/>
    <mergeCell ref="D100:E100"/>
    <mergeCell ref="D101:E101"/>
    <mergeCell ref="D102:E102"/>
    <mergeCell ref="D68:E68"/>
    <mergeCell ref="D69:E69"/>
    <mergeCell ref="D70:E70"/>
    <mergeCell ref="D108:E108"/>
    <mergeCell ref="D109:E109"/>
    <mergeCell ref="D110:E110"/>
    <mergeCell ref="D93:E93"/>
    <mergeCell ref="D74:E74"/>
    <mergeCell ref="D75:E75"/>
    <mergeCell ref="D76:E76"/>
    <mergeCell ref="D77:E77"/>
    <mergeCell ref="D84:E84"/>
    <mergeCell ref="D85:E85"/>
    <mergeCell ref="D86:E86"/>
    <mergeCell ref="J13:P13"/>
    <mergeCell ref="C13:I13"/>
    <mergeCell ref="I40:J40"/>
    <mergeCell ref="I41:I42"/>
    <mergeCell ref="J41:J42"/>
    <mergeCell ref="F40:G40"/>
    <mergeCell ref="B117:E117"/>
    <mergeCell ref="C1:D1"/>
    <mergeCell ref="D112:E112"/>
    <mergeCell ref="D94:E94"/>
    <mergeCell ref="D95:E95"/>
    <mergeCell ref="D96:E96"/>
    <mergeCell ref="D97:E97"/>
    <mergeCell ref="D88:E88"/>
    <mergeCell ref="D89:E89"/>
    <mergeCell ref="D90:E90"/>
    <mergeCell ref="D91:E91"/>
    <mergeCell ref="D92:E92"/>
    <mergeCell ref="D83:E83"/>
    <mergeCell ref="D78:E78"/>
    <mergeCell ref="D79:E79"/>
    <mergeCell ref="D80:E80"/>
    <mergeCell ref="D81:E81"/>
    <mergeCell ref="D82:E82"/>
  </mergeCells>
  <dataValidations count="7">
    <dataValidation type="list" allowBlank="1" showInputMessage="1" showErrorMessage="1" sqref="B30" xr:uid="{00000000-0002-0000-0100-000000000000}">
      <formula1>$G$9:$G$10</formula1>
    </dataValidation>
    <dataValidation type="list" allowBlank="1" showInputMessage="1" showErrorMessage="1" sqref="C30" xr:uid="{00000000-0002-0000-0100-000002000000}">
      <formula1>"1,2,3,4,5,Non concerné bosquet"</formula1>
    </dataValidation>
    <dataValidation type="list" allowBlank="1" showInputMessage="1" showErrorMessage="1" sqref="J20:J32 C15:C29" xr:uid="{00000000-0002-0000-0100-000004000000}">
      <formula1>"1,2,3,0 (bosquet)"</formula1>
    </dataValidation>
    <dataValidation type="list" allowBlank="1" showInputMessage="1" showErrorMessage="1" sqref="G43:G113" xr:uid="{00000000-0002-0000-0100-000005000000}">
      <formula1>"Oui, Non"</formula1>
    </dataValidation>
    <dataValidation type="list" allowBlank="1" showInputMessage="1" showErrorMessage="1" sqref="B15:B29" xr:uid="{00000000-0002-0000-0100-000001000000}">
      <formula1>$G$9:$G$11</formula1>
    </dataValidation>
    <dataValidation type="list" showInputMessage="1" showErrorMessage="1" sqref="H15:H30" xr:uid="{00000000-0002-0000-0100-000003000000}">
      <formula1>$I$9:$I$11</formula1>
    </dataValidation>
    <dataValidation type="list" allowBlank="1" showInputMessage="1" showErrorMessage="1" sqref="O20:O29" xr:uid="{9C20F1B8-D89A-41EA-9742-3CC1A85349F3}">
      <formula1>$I$9:$I$11</formula1>
    </dataValidation>
  </dataValidations>
  <pageMargins left="0.23622047244094491" right="0.23622047244094491" top="0.74803149606299213" bottom="0.74803149606299213" header="0.31496062992125984" footer="0.31496062992125984"/>
  <pageSetup paperSize="9" scale="37" fitToHeight="0" orientation="portrait" r:id="rId1"/>
  <headerFooter>
    <oddHeader>&amp;L&amp;"-,Gras"&amp;F         &amp;"-,Normal"&amp;A</oddHeader>
  </headerFooter>
  <rowBreaks count="1" manualBreakCount="1">
    <brk id="34" max="16"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7000000}">
          <x14:formula1>
            <xm:f>'1. Localisation projet'!$B$16:$B$27</xm:f>
          </x14:formula1>
          <xm:sqref>A19:A30</xm:sqref>
        </x14:dataValidation>
        <x14:dataValidation type="list" allowBlank="1" showInputMessage="1" showErrorMessage="1" xr:uid="{00000000-0002-0000-0100-000006000000}">
          <x14:formula1>
            <xm:f>'1. Localisation projet'!$B$13:$B$27</xm:f>
          </x14:formula1>
          <xm:sqref>A15:A18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pageSetUpPr fitToPage="1"/>
  </sheetPr>
  <dimension ref="A1:N79"/>
  <sheetViews>
    <sheetView showZeros="0" zoomScaleNormal="100" workbookViewId="0">
      <selection activeCell="K29" sqref="K29"/>
    </sheetView>
  </sheetViews>
  <sheetFormatPr baseColWidth="10" defaultColWidth="11.42578125" defaultRowHeight="15" x14ac:dyDescent="0.25"/>
  <cols>
    <col min="1" max="1" width="14.85546875" style="1" customWidth="1"/>
    <col min="2" max="2" width="29.140625" style="1" customWidth="1"/>
    <col min="3" max="4" width="15.140625" style="1" customWidth="1"/>
    <col min="5" max="5" width="16.28515625" style="7" customWidth="1"/>
    <col min="6" max="6" width="15" style="1" customWidth="1"/>
    <col min="7" max="7" width="23.28515625" style="1" customWidth="1"/>
    <col min="8" max="8" width="11.42578125" style="1"/>
    <col min="9" max="9" width="16.42578125" style="1" customWidth="1"/>
    <col min="10" max="10" width="15" style="1" bestFit="1" customWidth="1"/>
    <col min="11" max="11" width="19.42578125" style="1" customWidth="1"/>
    <col min="12" max="16384" width="11.42578125" style="1"/>
  </cols>
  <sheetData>
    <row r="1" spans="1:14" ht="27.75" customHeight="1" x14ac:dyDescent="0.25">
      <c r="A1" s="29" t="s">
        <v>27</v>
      </c>
      <c r="B1" s="30"/>
      <c r="C1" s="372">
        <f>'1. Localisation projet'!B1</f>
        <v>0</v>
      </c>
      <c r="D1" s="372"/>
    </row>
    <row r="2" spans="1:14" ht="30.75" customHeight="1" x14ac:dyDescent="0.25">
      <c r="A2" s="29" t="s">
        <v>1</v>
      </c>
      <c r="B2" s="30"/>
      <c r="C2" s="373">
        <f>'1. Localisation projet'!C2</f>
        <v>0</v>
      </c>
      <c r="D2" s="373"/>
    </row>
    <row r="3" spans="1:14" x14ac:dyDescent="0.25">
      <c r="A3" s="65"/>
      <c r="B3" s="65"/>
      <c r="C3" s="65"/>
      <c r="D3" s="65"/>
      <c r="E3" s="27"/>
      <c r="F3" s="65"/>
      <c r="G3" s="65"/>
      <c r="H3" s="65"/>
      <c r="I3" s="65"/>
      <c r="J3" s="65"/>
      <c r="K3" s="65"/>
      <c r="L3" s="65"/>
      <c r="M3" s="65"/>
      <c r="N3" s="65"/>
    </row>
    <row r="4" spans="1:14" x14ac:dyDescent="0.25">
      <c r="A4" s="68" t="s">
        <v>185</v>
      </c>
      <c r="B4" s="65"/>
      <c r="C4" s="65"/>
      <c r="D4" s="65"/>
      <c r="E4" s="27"/>
      <c r="F4" s="65"/>
      <c r="G4" s="65"/>
      <c r="H4" s="65"/>
      <c r="I4" s="65"/>
      <c r="J4" s="65"/>
      <c r="K4" s="65"/>
      <c r="L4" s="65"/>
      <c r="M4" s="65"/>
      <c r="N4" s="65"/>
    </row>
    <row r="5" spans="1:14" x14ac:dyDescent="0.25">
      <c r="A5" s="68"/>
      <c r="B5" s="65"/>
      <c r="C5" s="65"/>
      <c r="D5" s="65"/>
      <c r="E5" s="27"/>
      <c r="F5" s="65"/>
      <c r="G5" s="65"/>
      <c r="H5" s="65"/>
      <c r="I5" s="65"/>
      <c r="J5" s="65"/>
      <c r="K5" s="65"/>
      <c r="L5" s="65"/>
      <c r="M5" s="65"/>
      <c r="N5" s="65"/>
    </row>
    <row r="6" spans="1:14" ht="15.75" thickBot="1" x14ac:dyDescent="0.3">
      <c r="A6" s="123" t="s">
        <v>323</v>
      </c>
      <c r="B6" s="124"/>
      <c r="C6" s="124"/>
      <c r="D6" s="124"/>
      <c r="E6" s="27"/>
      <c r="F6" s="27"/>
      <c r="G6" s="27"/>
      <c r="H6" s="65"/>
      <c r="I6" s="65"/>
      <c r="J6" s="65"/>
      <c r="K6" s="65"/>
      <c r="L6" s="65"/>
      <c r="M6" s="65"/>
      <c r="N6" s="65"/>
    </row>
    <row r="7" spans="1:14" ht="15.75" thickBot="1" x14ac:dyDescent="0.3">
      <c r="A7" s="69"/>
      <c r="B7" s="65"/>
      <c r="C7" s="65"/>
      <c r="D7" s="65"/>
      <c r="E7" s="27"/>
      <c r="F7" s="83" t="s">
        <v>29</v>
      </c>
      <c r="G7" s="84" t="s">
        <v>39</v>
      </c>
      <c r="H7" s="65"/>
      <c r="I7" s="65"/>
      <c r="J7" s="65"/>
      <c r="K7" s="65"/>
      <c r="L7" s="65"/>
      <c r="M7" s="65"/>
      <c r="N7" s="65"/>
    </row>
    <row r="8" spans="1:14" x14ac:dyDescent="0.25">
      <c r="A8" s="69"/>
      <c r="B8" s="65"/>
      <c r="C8" s="65"/>
      <c r="D8" s="65"/>
      <c r="E8" s="27"/>
      <c r="F8" s="85" t="s">
        <v>186</v>
      </c>
      <c r="G8" s="86">
        <v>33.799999999999997</v>
      </c>
      <c r="H8" s="65"/>
      <c r="I8" s="65"/>
      <c r="J8" s="65"/>
      <c r="K8" s="65"/>
      <c r="L8" s="65"/>
      <c r="M8" s="65"/>
      <c r="N8" s="65"/>
    </row>
    <row r="9" spans="1:14" ht="15.75" thickBot="1" x14ac:dyDescent="0.3">
      <c r="A9" s="65"/>
      <c r="B9" s="65"/>
      <c r="C9" s="65"/>
      <c r="D9" s="65"/>
      <c r="E9" s="27"/>
      <c r="F9" s="65"/>
      <c r="G9" s="65"/>
      <c r="H9" s="65"/>
      <c r="I9" s="65"/>
      <c r="J9" s="65"/>
      <c r="K9" s="65"/>
      <c r="L9" s="65"/>
      <c r="M9" s="65"/>
      <c r="N9" s="65"/>
    </row>
    <row r="10" spans="1:14" x14ac:dyDescent="0.25">
      <c r="A10" s="65"/>
      <c r="B10" s="67"/>
      <c r="C10" s="365" t="s">
        <v>304</v>
      </c>
      <c r="D10" s="366"/>
      <c r="E10" s="366"/>
      <c r="F10" s="366"/>
      <c r="G10" s="367"/>
      <c r="H10" s="354" t="s">
        <v>300</v>
      </c>
      <c r="I10" s="355"/>
      <c r="J10" s="355"/>
      <c r="K10" s="356"/>
      <c r="L10" s="65"/>
      <c r="M10" s="65"/>
      <c r="N10" s="65"/>
    </row>
    <row r="11" spans="1:14" s="2" customFormat="1" ht="30" x14ac:dyDescent="0.25">
      <c r="A11" s="87"/>
      <c r="B11" s="214" t="s">
        <v>187</v>
      </c>
      <c r="C11" s="88" t="s">
        <v>188</v>
      </c>
      <c r="D11" s="89" t="s">
        <v>189</v>
      </c>
      <c r="E11" s="89" t="s">
        <v>190</v>
      </c>
      <c r="F11" s="89" t="s">
        <v>39</v>
      </c>
      <c r="G11" s="61" t="s">
        <v>191</v>
      </c>
      <c r="H11" s="90" t="s">
        <v>188</v>
      </c>
      <c r="I11" s="91" t="s">
        <v>189</v>
      </c>
      <c r="J11" s="91" t="s">
        <v>190</v>
      </c>
      <c r="K11" s="56" t="s">
        <v>315</v>
      </c>
      <c r="L11" s="87"/>
      <c r="M11" s="87"/>
      <c r="N11" s="87"/>
    </row>
    <row r="12" spans="1:14" x14ac:dyDescent="0.25">
      <c r="A12" s="92" t="s">
        <v>193</v>
      </c>
      <c r="B12" s="93" t="s">
        <v>192</v>
      </c>
      <c r="C12" s="94">
        <v>3</v>
      </c>
      <c r="D12" s="74">
        <v>120</v>
      </c>
      <c r="E12" s="95">
        <f>IFERROR(+D12/C12,"")</f>
        <v>40</v>
      </c>
      <c r="F12" s="95">
        <v>33.799999999999997</v>
      </c>
      <c r="G12" s="57">
        <f>+D12*F12</f>
        <v>4055.9999999999995</v>
      </c>
      <c r="H12" s="96">
        <v>3</v>
      </c>
      <c r="I12" s="74">
        <v>120</v>
      </c>
      <c r="J12" s="95">
        <f>IFERROR(+I12/H12,"")</f>
        <v>40</v>
      </c>
      <c r="K12" s="57">
        <f>I12*G8</f>
        <v>4055.9999999999995</v>
      </c>
      <c r="L12" s="65"/>
      <c r="M12" s="65"/>
      <c r="N12" s="65"/>
    </row>
    <row r="13" spans="1:14" hidden="1" x14ac:dyDescent="0.25">
      <c r="B13" s="55"/>
      <c r="C13" s="58"/>
      <c r="D13" s="5"/>
      <c r="E13" s="28" t="str">
        <f t="shared" ref="E13:E23" si="0">IFERROR(+D13/C13,"")</f>
        <v/>
      </c>
      <c r="F13" s="28"/>
      <c r="G13" s="59">
        <f t="shared" ref="G13:G23" si="1">+D13*F13</f>
        <v>0</v>
      </c>
      <c r="H13" s="60"/>
      <c r="I13" s="5"/>
      <c r="J13" s="28" t="str">
        <f t="shared" ref="J13:J23" si="2">IFERROR(+I13/H13,"")</f>
        <v/>
      </c>
      <c r="K13" s="57">
        <f t="shared" ref="K13" si="3">I13*G9</f>
        <v>0</v>
      </c>
    </row>
    <row r="14" spans="1:14" x14ac:dyDescent="0.25">
      <c r="B14" s="55"/>
      <c r="C14" s="58"/>
      <c r="D14" s="5"/>
      <c r="E14" s="97" t="str">
        <f>IFERROR(+D14/C14,"")</f>
        <v/>
      </c>
      <c r="F14" s="28"/>
      <c r="G14" s="59">
        <f t="shared" si="1"/>
        <v>0</v>
      </c>
      <c r="H14" s="60"/>
      <c r="I14" s="5"/>
      <c r="J14" s="191" t="str">
        <f t="shared" si="2"/>
        <v/>
      </c>
      <c r="K14" s="57">
        <f>I14*G8</f>
        <v>0</v>
      </c>
    </row>
    <row r="15" spans="1:14" x14ac:dyDescent="0.25">
      <c r="B15" s="55"/>
      <c r="C15" s="58"/>
      <c r="D15" s="5"/>
      <c r="E15" s="97" t="str">
        <f t="shared" si="0"/>
        <v/>
      </c>
      <c r="F15" s="28"/>
      <c r="G15" s="59">
        <f t="shared" si="1"/>
        <v>0</v>
      </c>
      <c r="H15" s="60"/>
      <c r="I15" s="5"/>
      <c r="J15" s="191" t="str">
        <f t="shared" si="2"/>
        <v/>
      </c>
      <c r="K15" s="57">
        <f>I15*G8</f>
        <v>0</v>
      </c>
    </row>
    <row r="16" spans="1:14" x14ac:dyDescent="0.25">
      <c r="B16" s="55"/>
      <c r="C16" s="58"/>
      <c r="D16" s="5"/>
      <c r="E16" s="97" t="str">
        <f t="shared" si="0"/>
        <v/>
      </c>
      <c r="F16" s="28"/>
      <c r="G16" s="59">
        <f t="shared" si="1"/>
        <v>0</v>
      </c>
      <c r="H16" s="60"/>
      <c r="I16" s="5"/>
      <c r="J16" s="191" t="str">
        <f t="shared" si="2"/>
        <v/>
      </c>
      <c r="K16" s="57">
        <f>I16*G8</f>
        <v>0</v>
      </c>
    </row>
    <row r="17" spans="1:12" x14ac:dyDescent="0.25">
      <c r="B17" s="55"/>
      <c r="C17" s="58"/>
      <c r="D17" s="5"/>
      <c r="E17" s="97" t="str">
        <f t="shared" si="0"/>
        <v/>
      </c>
      <c r="F17" s="28"/>
      <c r="G17" s="59">
        <f t="shared" si="1"/>
        <v>0</v>
      </c>
      <c r="H17" s="60"/>
      <c r="I17" s="5"/>
      <c r="J17" s="191" t="str">
        <f t="shared" si="2"/>
        <v/>
      </c>
      <c r="K17" s="57">
        <f>I17*G8</f>
        <v>0</v>
      </c>
    </row>
    <row r="18" spans="1:12" x14ac:dyDescent="0.25">
      <c r="B18" s="55"/>
      <c r="C18" s="58"/>
      <c r="D18" s="5"/>
      <c r="E18" s="97" t="str">
        <f t="shared" si="0"/>
        <v/>
      </c>
      <c r="F18" s="28"/>
      <c r="G18" s="59">
        <f t="shared" si="1"/>
        <v>0</v>
      </c>
      <c r="H18" s="60"/>
      <c r="I18" s="5"/>
      <c r="J18" s="191" t="str">
        <f t="shared" si="2"/>
        <v/>
      </c>
      <c r="K18" s="57">
        <f>I18*G8</f>
        <v>0</v>
      </c>
    </row>
    <row r="19" spans="1:12" x14ac:dyDescent="0.25">
      <c r="B19" s="55"/>
      <c r="C19" s="58"/>
      <c r="D19" s="5"/>
      <c r="E19" s="97" t="str">
        <f t="shared" si="0"/>
        <v/>
      </c>
      <c r="F19" s="28"/>
      <c r="G19" s="59">
        <f t="shared" si="1"/>
        <v>0</v>
      </c>
      <c r="H19" s="60"/>
      <c r="I19" s="5"/>
      <c r="J19" s="191" t="str">
        <f t="shared" si="2"/>
        <v/>
      </c>
      <c r="K19" s="57">
        <f>I19*G8</f>
        <v>0</v>
      </c>
    </row>
    <row r="20" spans="1:12" x14ac:dyDescent="0.25">
      <c r="B20" s="55"/>
      <c r="C20" s="58"/>
      <c r="D20" s="5"/>
      <c r="E20" s="97" t="str">
        <f t="shared" si="0"/>
        <v/>
      </c>
      <c r="F20" s="28"/>
      <c r="G20" s="59">
        <f t="shared" si="1"/>
        <v>0</v>
      </c>
      <c r="H20" s="60"/>
      <c r="I20" s="5"/>
      <c r="J20" s="191" t="str">
        <f>IFERROR(+I20/H20,"")</f>
        <v/>
      </c>
      <c r="K20" s="57">
        <f>I20*G8</f>
        <v>0</v>
      </c>
    </row>
    <row r="21" spans="1:12" x14ac:dyDescent="0.25">
      <c r="B21" s="55"/>
      <c r="C21" s="58"/>
      <c r="D21" s="5"/>
      <c r="E21" s="97" t="str">
        <f t="shared" si="0"/>
        <v/>
      </c>
      <c r="F21" s="28"/>
      <c r="G21" s="59">
        <f t="shared" si="1"/>
        <v>0</v>
      </c>
      <c r="H21" s="60"/>
      <c r="I21" s="5"/>
      <c r="J21" s="191" t="str">
        <f t="shared" si="2"/>
        <v/>
      </c>
      <c r="K21" s="57">
        <f>I21*G8</f>
        <v>0</v>
      </c>
    </row>
    <row r="22" spans="1:12" ht="15.75" thickBot="1" x14ac:dyDescent="0.3">
      <c r="B22" s="55"/>
      <c r="C22" s="58"/>
      <c r="D22" s="5"/>
      <c r="E22" s="97" t="str">
        <f t="shared" si="0"/>
        <v/>
      </c>
      <c r="F22" s="28"/>
      <c r="G22" s="59">
        <f t="shared" si="1"/>
        <v>0</v>
      </c>
      <c r="H22" s="60"/>
      <c r="I22" s="5"/>
      <c r="J22" s="191" t="str">
        <f t="shared" si="2"/>
        <v/>
      </c>
      <c r="K22" s="57">
        <f>I22*G8</f>
        <v>0</v>
      </c>
    </row>
    <row r="23" spans="1:12" hidden="1" x14ac:dyDescent="0.25">
      <c r="B23" s="216"/>
      <c r="C23" s="217"/>
      <c r="D23" s="125"/>
      <c r="E23" s="218" t="str">
        <f t="shared" si="0"/>
        <v/>
      </c>
      <c r="F23" s="219"/>
      <c r="G23" s="220">
        <f t="shared" si="1"/>
        <v>0</v>
      </c>
      <c r="H23" s="221"/>
      <c r="I23" s="125"/>
      <c r="J23" s="218" t="str">
        <f t="shared" si="2"/>
        <v/>
      </c>
      <c r="K23" s="220" t="e">
        <f>+I23*#REF!</f>
        <v>#REF!</v>
      </c>
    </row>
    <row r="24" spans="1:12" s="207" customFormat="1" ht="22.5" customHeight="1" thickBot="1" x14ac:dyDescent="0.35">
      <c r="B24" s="222" t="s">
        <v>194</v>
      </c>
      <c r="C24" s="223">
        <f>SUM(C13:C23)</f>
        <v>0</v>
      </c>
      <c r="D24" s="199">
        <f>SUM(D13:D23)</f>
        <v>0</v>
      </c>
      <c r="E24" s="224"/>
      <c r="F24" s="225"/>
      <c r="G24" s="226">
        <f>SUM(G13:G23)</f>
        <v>0</v>
      </c>
      <c r="H24" s="227">
        <f>SUM(H13:H23)</f>
        <v>0</v>
      </c>
      <c r="I24" s="199">
        <f>SUM(I13:I23)</f>
        <v>0</v>
      </c>
      <c r="J24" s="224"/>
      <c r="K24" s="226">
        <f>SUM(K14:K22)</f>
        <v>0</v>
      </c>
      <c r="L24" s="213"/>
    </row>
    <row r="26" spans="1:12" x14ac:dyDescent="0.25">
      <c r="A26" s="65"/>
      <c r="B26" s="65"/>
      <c r="C26" s="65"/>
      <c r="D26" s="65"/>
    </row>
    <row r="27" spans="1:12" x14ac:dyDescent="0.25">
      <c r="A27" s="68" t="s">
        <v>43</v>
      </c>
      <c r="B27" s="65"/>
      <c r="C27" s="65"/>
      <c r="D27" s="65"/>
    </row>
    <row r="28" spans="1:12" x14ac:dyDescent="0.25">
      <c r="A28" s="215" t="s">
        <v>324</v>
      </c>
      <c r="B28" s="215"/>
      <c r="C28" s="65"/>
      <c r="D28" s="65"/>
      <c r="E28" s="359" t="s">
        <v>304</v>
      </c>
      <c r="F28" s="360"/>
      <c r="H28" s="357" t="s">
        <v>300</v>
      </c>
      <c r="I28" s="358"/>
    </row>
    <row r="29" spans="1:12" ht="36" customHeight="1" x14ac:dyDescent="0.25">
      <c r="A29" s="368" t="s">
        <v>44</v>
      </c>
      <c r="B29" s="368"/>
      <c r="C29" s="368"/>
      <c r="D29" s="368"/>
      <c r="E29" s="369" t="s">
        <v>45</v>
      </c>
      <c r="F29" s="370" t="s">
        <v>195</v>
      </c>
      <c r="H29" s="361" t="s">
        <v>45</v>
      </c>
      <c r="I29" s="363" t="s">
        <v>305</v>
      </c>
    </row>
    <row r="30" spans="1:12" ht="25.5" customHeight="1" x14ac:dyDescent="0.25">
      <c r="A30" s="368"/>
      <c r="B30" s="368"/>
      <c r="C30" s="368"/>
      <c r="D30" s="368"/>
      <c r="E30" s="369"/>
      <c r="F30" s="371"/>
      <c r="H30" s="362"/>
      <c r="I30" s="364"/>
    </row>
    <row r="31" spans="1:12" x14ac:dyDescent="0.25">
      <c r="A31" s="98">
        <v>1</v>
      </c>
      <c r="B31" s="99" t="s">
        <v>196</v>
      </c>
      <c r="C31" s="375" t="s">
        <v>197</v>
      </c>
      <c r="D31" s="375"/>
      <c r="E31" s="14"/>
      <c r="F31" s="141"/>
      <c r="H31" s="15"/>
      <c r="I31" s="15"/>
    </row>
    <row r="32" spans="1:12" x14ac:dyDescent="0.25">
      <c r="A32" s="98">
        <v>2</v>
      </c>
      <c r="B32" s="99" t="s">
        <v>198</v>
      </c>
      <c r="C32" s="375" t="s">
        <v>199</v>
      </c>
      <c r="D32" s="375"/>
      <c r="E32" s="15"/>
      <c r="F32" s="141"/>
      <c r="H32" s="15"/>
      <c r="I32" s="15"/>
    </row>
    <row r="33" spans="1:9" x14ac:dyDescent="0.25">
      <c r="A33" s="98">
        <v>3</v>
      </c>
      <c r="B33" s="99" t="s">
        <v>200</v>
      </c>
      <c r="C33" s="375" t="s">
        <v>201</v>
      </c>
      <c r="D33" s="375"/>
      <c r="E33" s="14"/>
      <c r="F33" s="141"/>
      <c r="H33" s="15"/>
      <c r="I33" s="15"/>
    </row>
    <row r="34" spans="1:9" x14ac:dyDescent="0.25">
      <c r="A34" s="98">
        <v>4</v>
      </c>
      <c r="B34" s="99" t="s">
        <v>202</v>
      </c>
      <c r="C34" s="375" t="s">
        <v>203</v>
      </c>
      <c r="D34" s="375"/>
      <c r="E34" s="14"/>
      <c r="F34" s="141"/>
      <c r="H34" s="15"/>
      <c r="I34" s="15"/>
    </row>
    <row r="35" spans="1:9" x14ac:dyDescent="0.25">
      <c r="A35" s="98">
        <v>5</v>
      </c>
      <c r="B35" s="99" t="s">
        <v>204</v>
      </c>
      <c r="C35" s="375" t="s">
        <v>205</v>
      </c>
      <c r="D35" s="375"/>
      <c r="E35" s="15"/>
      <c r="F35" s="141"/>
      <c r="H35" s="15"/>
      <c r="I35" s="15"/>
    </row>
    <row r="36" spans="1:9" x14ac:dyDescent="0.25">
      <c r="A36" s="98">
        <v>6</v>
      </c>
      <c r="B36" s="99" t="s">
        <v>206</v>
      </c>
      <c r="C36" s="375" t="s">
        <v>207</v>
      </c>
      <c r="D36" s="375"/>
      <c r="E36" s="14"/>
      <c r="F36" s="141"/>
      <c r="H36" s="15"/>
      <c r="I36" s="15"/>
    </row>
    <row r="37" spans="1:9" x14ac:dyDescent="0.25">
      <c r="A37" s="98">
        <v>7</v>
      </c>
      <c r="B37" s="99" t="s">
        <v>208</v>
      </c>
      <c r="C37" s="375" t="s">
        <v>209</v>
      </c>
      <c r="D37" s="375"/>
      <c r="E37" s="14"/>
      <c r="F37" s="141"/>
      <c r="H37" s="15"/>
      <c r="I37" s="15"/>
    </row>
    <row r="38" spans="1:9" x14ac:dyDescent="0.25">
      <c r="A38" s="98">
        <v>8</v>
      </c>
      <c r="B38" s="99" t="s">
        <v>210</v>
      </c>
      <c r="C38" s="375" t="s">
        <v>211</v>
      </c>
      <c r="D38" s="375"/>
      <c r="E38" s="14"/>
      <c r="F38" s="141"/>
      <c r="H38" s="15"/>
      <c r="I38" s="15"/>
    </row>
    <row r="39" spans="1:9" x14ac:dyDescent="0.25">
      <c r="A39" s="98">
        <v>9</v>
      </c>
      <c r="B39" s="99" t="s">
        <v>212</v>
      </c>
      <c r="C39" s="375" t="s">
        <v>213</v>
      </c>
      <c r="D39" s="375"/>
      <c r="E39" s="14"/>
      <c r="F39" s="141"/>
      <c r="H39" s="15"/>
      <c r="I39" s="15"/>
    </row>
    <row r="40" spans="1:9" x14ac:dyDescent="0.25">
      <c r="A40" s="98">
        <v>10</v>
      </c>
      <c r="B40" s="99" t="s">
        <v>214</v>
      </c>
      <c r="C40" s="375" t="s">
        <v>215</v>
      </c>
      <c r="D40" s="375"/>
      <c r="E40" s="15"/>
      <c r="F40" s="141"/>
      <c r="H40" s="15"/>
      <c r="I40" s="15"/>
    </row>
    <row r="41" spans="1:9" x14ac:dyDescent="0.25">
      <c r="A41" s="98">
        <v>11</v>
      </c>
      <c r="B41" s="99" t="s">
        <v>216</v>
      </c>
      <c r="C41" s="375" t="s">
        <v>217</v>
      </c>
      <c r="D41" s="375"/>
      <c r="E41" s="14"/>
      <c r="F41" s="141"/>
      <c r="H41" s="15"/>
      <c r="I41" s="15"/>
    </row>
    <row r="42" spans="1:9" x14ac:dyDescent="0.25">
      <c r="A42" s="98">
        <v>12</v>
      </c>
      <c r="B42" s="99" t="s">
        <v>218</v>
      </c>
      <c r="C42" s="375" t="s">
        <v>219</v>
      </c>
      <c r="D42" s="375"/>
      <c r="E42" s="14"/>
      <c r="F42" s="141"/>
      <c r="H42" s="15"/>
      <c r="I42" s="15"/>
    </row>
    <row r="43" spans="1:9" x14ac:dyDescent="0.25">
      <c r="A43" s="98">
        <v>13</v>
      </c>
      <c r="B43" s="99" t="s">
        <v>220</v>
      </c>
      <c r="C43" s="375" t="s">
        <v>221</v>
      </c>
      <c r="D43" s="375"/>
      <c r="E43" s="14"/>
      <c r="F43" s="141"/>
      <c r="H43" s="15"/>
      <c r="I43" s="15"/>
    </row>
    <row r="44" spans="1:9" x14ac:dyDescent="0.25">
      <c r="A44" s="98">
        <v>14</v>
      </c>
      <c r="B44" s="99" t="s">
        <v>222</v>
      </c>
      <c r="C44" s="375" t="s">
        <v>223</v>
      </c>
      <c r="D44" s="375"/>
      <c r="E44" s="14"/>
      <c r="F44" s="141"/>
      <c r="H44" s="15"/>
      <c r="I44" s="15"/>
    </row>
    <row r="45" spans="1:9" x14ac:dyDescent="0.25">
      <c r="A45" s="98">
        <v>15</v>
      </c>
      <c r="B45" s="99" t="s">
        <v>224</v>
      </c>
      <c r="C45" s="375" t="s">
        <v>225</v>
      </c>
      <c r="D45" s="375"/>
      <c r="E45" s="14"/>
      <c r="F45" s="141"/>
      <c r="H45" s="15"/>
      <c r="I45" s="15"/>
    </row>
    <row r="46" spans="1:9" x14ac:dyDescent="0.25">
      <c r="A46" s="98">
        <v>16</v>
      </c>
      <c r="B46" s="99" t="s">
        <v>226</v>
      </c>
      <c r="C46" s="375" t="s">
        <v>227</v>
      </c>
      <c r="D46" s="375"/>
      <c r="E46" s="14"/>
      <c r="F46" s="141"/>
      <c r="H46" s="15"/>
      <c r="I46" s="15"/>
    </row>
    <row r="47" spans="1:9" x14ac:dyDescent="0.25">
      <c r="A47" s="98">
        <v>17</v>
      </c>
      <c r="B47" s="99" t="s">
        <v>228</v>
      </c>
      <c r="C47" s="375" t="s">
        <v>229</v>
      </c>
      <c r="D47" s="375"/>
      <c r="E47" s="14"/>
      <c r="F47" s="141"/>
      <c r="H47" s="15"/>
      <c r="I47" s="15"/>
    </row>
    <row r="48" spans="1:9" x14ac:dyDescent="0.25">
      <c r="A48" s="98">
        <v>18</v>
      </c>
      <c r="B48" s="99" t="s">
        <v>230</v>
      </c>
      <c r="C48" s="375" t="s">
        <v>231</v>
      </c>
      <c r="D48" s="375"/>
      <c r="E48" s="14"/>
      <c r="F48" s="141"/>
      <c r="H48" s="15"/>
      <c r="I48" s="15"/>
    </row>
    <row r="49" spans="1:9" x14ac:dyDescent="0.25">
      <c r="A49" s="98">
        <v>19</v>
      </c>
      <c r="B49" s="99" t="s">
        <v>232</v>
      </c>
      <c r="C49" s="375" t="s">
        <v>233</v>
      </c>
      <c r="D49" s="375"/>
      <c r="E49" s="14"/>
      <c r="F49" s="141"/>
      <c r="H49" s="15"/>
      <c r="I49" s="15"/>
    </row>
    <row r="50" spans="1:9" x14ac:dyDescent="0.25">
      <c r="A50" s="98">
        <v>20</v>
      </c>
      <c r="B50" s="99" t="s">
        <v>234</v>
      </c>
      <c r="C50" s="375" t="s">
        <v>235</v>
      </c>
      <c r="D50" s="375"/>
      <c r="E50" s="14"/>
      <c r="F50" s="141"/>
      <c r="H50" s="15"/>
      <c r="I50" s="15"/>
    </row>
    <row r="51" spans="1:9" x14ac:dyDescent="0.25">
      <c r="A51" s="98">
        <v>21</v>
      </c>
      <c r="B51" s="99" t="s">
        <v>236</v>
      </c>
      <c r="C51" s="375" t="s">
        <v>237</v>
      </c>
      <c r="D51" s="375"/>
      <c r="E51" s="14"/>
      <c r="F51" s="141"/>
      <c r="H51" s="15"/>
      <c r="I51" s="15"/>
    </row>
    <row r="52" spans="1:9" x14ac:dyDescent="0.25">
      <c r="A52" s="98">
        <v>22</v>
      </c>
      <c r="B52" s="99" t="s">
        <v>238</v>
      </c>
      <c r="C52" s="375" t="s">
        <v>239</v>
      </c>
      <c r="D52" s="375"/>
      <c r="E52" s="14"/>
      <c r="F52" s="141"/>
      <c r="H52" s="15"/>
      <c r="I52" s="15"/>
    </row>
    <row r="53" spans="1:9" x14ac:dyDescent="0.25">
      <c r="A53" s="98">
        <v>23</v>
      </c>
      <c r="B53" s="99" t="s">
        <v>240</v>
      </c>
      <c r="C53" s="375" t="s">
        <v>241</v>
      </c>
      <c r="D53" s="375"/>
      <c r="E53" s="14"/>
      <c r="F53" s="141"/>
      <c r="H53" s="15"/>
      <c r="I53" s="15"/>
    </row>
    <row r="54" spans="1:9" x14ac:dyDescent="0.25">
      <c r="A54" s="98">
        <v>24</v>
      </c>
      <c r="B54" s="99" t="s">
        <v>242</v>
      </c>
      <c r="C54" s="375" t="s">
        <v>243</v>
      </c>
      <c r="D54" s="375"/>
      <c r="E54" s="14"/>
      <c r="F54" s="141"/>
      <c r="H54" s="15"/>
      <c r="I54" s="15"/>
    </row>
    <row r="55" spans="1:9" x14ac:dyDescent="0.25">
      <c r="A55" s="98">
        <v>25</v>
      </c>
      <c r="B55" s="99" t="s">
        <v>244</v>
      </c>
      <c r="C55" s="375" t="s">
        <v>245</v>
      </c>
      <c r="D55" s="375"/>
      <c r="E55" s="14"/>
      <c r="F55" s="141"/>
      <c r="H55" s="15"/>
      <c r="I55" s="15"/>
    </row>
    <row r="56" spans="1:9" x14ac:dyDescent="0.25">
      <c r="A56" s="98">
        <v>26</v>
      </c>
      <c r="B56" s="99" t="s">
        <v>246</v>
      </c>
      <c r="C56" s="375" t="s">
        <v>247</v>
      </c>
      <c r="D56" s="375"/>
      <c r="E56" s="14"/>
      <c r="F56" s="141"/>
      <c r="H56" s="15"/>
      <c r="I56" s="15"/>
    </row>
    <row r="57" spans="1:9" x14ac:dyDescent="0.25">
      <c r="A57" s="98">
        <v>27</v>
      </c>
      <c r="B57" s="99" t="s">
        <v>248</v>
      </c>
      <c r="C57" s="375" t="s">
        <v>249</v>
      </c>
      <c r="D57" s="375"/>
      <c r="E57" s="14"/>
      <c r="F57" s="141"/>
      <c r="H57" s="15"/>
      <c r="I57" s="15"/>
    </row>
    <row r="58" spans="1:9" x14ac:dyDescent="0.25">
      <c r="A58" s="98">
        <v>28</v>
      </c>
      <c r="B58" s="99" t="s">
        <v>250</v>
      </c>
      <c r="C58" s="375" t="s">
        <v>251</v>
      </c>
      <c r="D58" s="375"/>
      <c r="E58" s="14"/>
      <c r="F58" s="141"/>
      <c r="H58" s="15"/>
      <c r="I58" s="15"/>
    </row>
    <row r="59" spans="1:9" x14ac:dyDescent="0.25">
      <c r="A59" s="98">
        <v>29</v>
      </c>
      <c r="B59" s="99" t="s">
        <v>252</v>
      </c>
      <c r="C59" s="375" t="s">
        <v>253</v>
      </c>
      <c r="D59" s="375"/>
      <c r="E59" s="14"/>
      <c r="F59" s="141"/>
      <c r="H59" s="15"/>
      <c r="I59" s="15"/>
    </row>
    <row r="60" spans="1:9" x14ac:dyDescent="0.25">
      <c r="A60" s="98">
        <v>30</v>
      </c>
      <c r="B60" s="99" t="s">
        <v>254</v>
      </c>
      <c r="C60" s="378" t="s">
        <v>255</v>
      </c>
      <c r="D60" s="378"/>
      <c r="E60" s="14"/>
      <c r="F60" s="141"/>
      <c r="H60" s="15"/>
      <c r="I60" s="15"/>
    </row>
    <row r="61" spans="1:9" x14ac:dyDescent="0.25">
      <c r="A61" s="98">
        <v>31</v>
      </c>
      <c r="B61" s="99" t="s">
        <v>256</v>
      </c>
      <c r="C61" s="375" t="s">
        <v>257</v>
      </c>
      <c r="D61" s="375"/>
      <c r="E61" s="14"/>
      <c r="F61" s="141"/>
      <c r="H61" s="15"/>
      <c r="I61" s="15"/>
    </row>
    <row r="62" spans="1:9" x14ac:dyDescent="0.25">
      <c r="A62" s="98">
        <v>32</v>
      </c>
      <c r="B62" s="99" t="s">
        <v>258</v>
      </c>
      <c r="C62" s="375" t="s">
        <v>259</v>
      </c>
      <c r="D62" s="375"/>
      <c r="E62" s="14"/>
      <c r="F62" s="141"/>
      <c r="H62" s="15"/>
      <c r="I62" s="15"/>
    </row>
    <row r="63" spans="1:9" x14ac:dyDescent="0.25">
      <c r="A63" s="98">
        <v>33</v>
      </c>
      <c r="B63" s="99" t="s">
        <v>260</v>
      </c>
      <c r="C63" s="375" t="s">
        <v>261</v>
      </c>
      <c r="D63" s="375"/>
      <c r="E63" s="14"/>
      <c r="F63" s="141"/>
      <c r="H63" s="15"/>
      <c r="I63" s="15"/>
    </row>
    <row r="64" spans="1:9" x14ac:dyDescent="0.25">
      <c r="A64" s="98">
        <v>34</v>
      </c>
      <c r="B64" s="99" t="s">
        <v>262</v>
      </c>
      <c r="C64" s="375" t="s">
        <v>263</v>
      </c>
      <c r="D64" s="375"/>
      <c r="E64" s="14"/>
      <c r="F64" s="141"/>
      <c r="H64" s="15"/>
      <c r="I64" s="15"/>
    </row>
    <row r="65" spans="1:9" x14ac:dyDescent="0.25">
      <c r="A65" s="98">
        <v>35</v>
      </c>
      <c r="B65" s="99" t="s">
        <v>264</v>
      </c>
      <c r="C65" s="375" t="s">
        <v>265</v>
      </c>
      <c r="D65" s="375"/>
      <c r="E65" s="14"/>
      <c r="F65" s="141"/>
      <c r="H65" s="15"/>
      <c r="I65" s="15"/>
    </row>
    <row r="66" spans="1:9" x14ac:dyDescent="0.25">
      <c r="A66" s="98">
        <v>36</v>
      </c>
      <c r="B66" s="99" t="s">
        <v>266</v>
      </c>
      <c r="C66" s="375" t="s">
        <v>267</v>
      </c>
      <c r="D66" s="375"/>
      <c r="E66" s="14"/>
      <c r="F66" s="141"/>
      <c r="H66" s="15"/>
      <c r="I66" s="15"/>
    </row>
    <row r="67" spans="1:9" x14ac:dyDescent="0.25">
      <c r="A67" s="98">
        <v>37</v>
      </c>
      <c r="B67" s="99" t="s">
        <v>268</v>
      </c>
      <c r="C67" s="375" t="s">
        <v>269</v>
      </c>
      <c r="D67" s="375"/>
      <c r="E67" s="14"/>
      <c r="F67" s="141"/>
      <c r="H67" s="15"/>
      <c r="I67" s="15"/>
    </row>
    <row r="68" spans="1:9" x14ac:dyDescent="0.25">
      <c r="A68" s="98">
        <v>38</v>
      </c>
      <c r="B68" s="99" t="s">
        <v>270</v>
      </c>
      <c r="C68" s="375" t="s">
        <v>271</v>
      </c>
      <c r="D68" s="375"/>
      <c r="E68" s="14"/>
      <c r="F68" s="141"/>
      <c r="H68" s="15"/>
      <c r="I68" s="15"/>
    </row>
    <row r="69" spans="1:9" x14ac:dyDescent="0.25">
      <c r="A69" s="377" t="s">
        <v>272</v>
      </c>
      <c r="B69" s="377"/>
      <c r="C69" s="377"/>
      <c r="D69" s="377"/>
      <c r="E69" s="14"/>
      <c r="F69" s="141"/>
      <c r="H69" s="15"/>
      <c r="I69" s="15"/>
    </row>
    <row r="70" spans="1:9" x14ac:dyDescent="0.25">
      <c r="A70" s="98"/>
      <c r="B70" s="100" t="s">
        <v>273</v>
      </c>
      <c r="C70" s="375" t="s">
        <v>274</v>
      </c>
      <c r="D70" s="375"/>
      <c r="E70" s="14"/>
      <c r="F70" s="141"/>
      <c r="H70" s="15"/>
      <c r="I70" s="15"/>
    </row>
    <row r="71" spans="1:9" x14ac:dyDescent="0.25">
      <c r="A71" s="98"/>
      <c r="B71" s="100" t="s">
        <v>275</v>
      </c>
      <c r="C71" s="375" t="s">
        <v>276</v>
      </c>
      <c r="D71" s="375"/>
      <c r="E71" s="14"/>
      <c r="F71" s="141"/>
      <c r="H71" s="15"/>
      <c r="I71" s="15"/>
    </row>
    <row r="72" spans="1:9" x14ac:dyDescent="0.25">
      <c r="A72" s="98"/>
      <c r="B72" s="100" t="s">
        <v>277</v>
      </c>
      <c r="C72" s="375" t="s">
        <v>278</v>
      </c>
      <c r="D72" s="375"/>
      <c r="E72" s="14"/>
      <c r="F72" s="141"/>
      <c r="H72" s="15"/>
      <c r="I72" s="15"/>
    </row>
    <row r="73" spans="1:9" x14ac:dyDescent="0.25">
      <c r="A73" s="98"/>
      <c r="B73" s="100" t="s">
        <v>279</v>
      </c>
      <c r="C73" s="375" t="s">
        <v>280</v>
      </c>
      <c r="D73" s="375"/>
      <c r="E73" s="14"/>
      <c r="F73" s="141"/>
      <c r="H73" s="15"/>
      <c r="I73" s="15"/>
    </row>
    <row r="74" spans="1:9" x14ac:dyDescent="0.25">
      <c r="A74" s="98"/>
      <c r="B74" s="100" t="s">
        <v>281</v>
      </c>
      <c r="C74" s="375" t="s">
        <v>282</v>
      </c>
      <c r="D74" s="375"/>
      <c r="E74" s="14"/>
      <c r="F74" s="141"/>
      <c r="H74" s="15"/>
      <c r="I74" s="15"/>
    </row>
    <row r="75" spans="1:9" x14ac:dyDescent="0.25">
      <c r="A75" s="98"/>
      <c r="B75" s="100" t="s">
        <v>283</v>
      </c>
      <c r="C75" s="376" t="s">
        <v>284</v>
      </c>
      <c r="D75" s="376"/>
      <c r="E75" s="14"/>
      <c r="F75" s="141"/>
      <c r="H75" s="140"/>
      <c r="I75" s="140"/>
    </row>
    <row r="76" spans="1:9" s="40" customFormat="1" x14ac:dyDescent="0.25">
      <c r="A76" s="382" t="s">
        <v>181</v>
      </c>
      <c r="B76" s="383"/>
      <c r="C76" s="383"/>
      <c r="D76" s="384"/>
      <c r="E76" s="245">
        <f>SUM(E31:E75)</f>
        <v>0</v>
      </c>
      <c r="F76" s="245">
        <f>SUM(F31:F75)</f>
        <v>0</v>
      </c>
      <c r="H76" s="246">
        <f>SUM(H31:H75)</f>
        <v>0</v>
      </c>
      <c r="I76" s="247"/>
    </row>
    <row r="77" spans="1:9" x14ac:dyDescent="0.25">
      <c r="A77" s="101"/>
      <c r="B77" s="379" t="s">
        <v>183</v>
      </c>
      <c r="C77" s="380"/>
      <c r="D77" s="381"/>
      <c r="E77" s="247"/>
      <c r="F77" s="248"/>
      <c r="G77" s="40"/>
      <c r="H77" s="247"/>
      <c r="I77" s="265">
        <f>SUM(I31:I75)</f>
        <v>0</v>
      </c>
    </row>
    <row r="78" spans="1:9" x14ac:dyDescent="0.25">
      <c r="A78" s="101"/>
      <c r="B78" s="374" t="s">
        <v>184</v>
      </c>
      <c r="C78" s="374"/>
      <c r="D78" s="374"/>
      <c r="E78" s="247"/>
      <c r="F78" s="248" t="str">
        <f>IFERROR(F76/E76," ")</f>
        <v xml:space="preserve"> </v>
      </c>
      <c r="G78" s="40"/>
      <c r="H78" s="249"/>
      <c r="I78" s="248" t="str">
        <f>IFERROR(I77/H76,"")</f>
        <v/>
      </c>
    </row>
    <row r="79" spans="1:9" x14ac:dyDescent="0.25">
      <c r="A79" s="101"/>
      <c r="B79" s="374" t="s">
        <v>285</v>
      </c>
      <c r="C79" s="374"/>
      <c r="D79" s="374"/>
      <c r="E79" s="250">
        <f>+E70+E71+E72+E73+E74+E75</f>
        <v>0</v>
      </c>
      <c r="F79" s="251" t="str">
        <f>IFERROR(E79/E76," ")</f>
        <v xml:space="preserve"> </v>
      </c>
      <c r="G79" s="40"/>
      <c r="H79" s="249">
        <f>SUM(H70:H75)</f>
        <v>0</v>
      </c>
      <c r="I79" s="252" t="str">
        <f>IFERROR(H79/H76," ")</f>
        <v xml:space="preserve"> </v>
      </c>
    </row>
  </sheetData>
  <sheetProtection sheet="1" formatCells="0" formatColumns="0" formatRows="0" insertRows="0" selectLockedCells="1"/>
  <mergeCells count="60">
    <mergeCell ref="B77:D77"/>
    <mergeCell ref="A76:D76"/>
    <mergeCell ref="C31:D31"/>
    <mergeCell ref="C36:D36"/>
    <mergeCell ref="C37:D37"/>
    <mergeCell ref="C38:D38"/>
    <mergeCell ref="C39:D39"/>
    <mergeCell ref="C32:D32"/>
    <mergeCell ref="C33:D33"/>
    <mergeCell ref="C34:D34"/>
    <mergeCell ref="C35:D35"/>
    <mergeCell ref="C40:D40"/>
    <mergeCell ref="C41:D41"/>
    <mergeCell ref="C42:D42"/>
    <mergeCell ref="C43:D43"/>
    <mergeCell ref="C44:D44"/>
    <mergeCell ref="C45:D45"/>
    <mergeCell ref="C46:D46"/>
    <mergeCell ref="C47:D47"/>
    <mergeCell ref="C48:D48"/>
    <mergeCell ref="C49:D49"/>
    <mergeCell ref="C50:D50"/>
    <mergeCell ref="C51:D51"/>
    <mergeCell ref="C52:D52"/>
    <mergeCell ref="C53:D53"/>
    <mergeCell ref="C54:D54"/>
    <mergeCell ref="C55:D55"/>
    <mergeCell ref="C56:D56"/>
    <mergeCell ref="C65:D65"/>
    <mergeCell ref="C66:D66"/>
    <mergeCell ref="C57:D57"/>
    <mergeCell ref="C58:D58"/>
    <mergeCell ref="C59:D59"/>
    <mergeCell ref="C60:D60"/>
    <mergeCell ref="C61:D61"/>
    <mergeCell ref="C1:D1"/>
    <mergeCell ref="C2:D2"/>
    <mergeCell ref="B78:D78"/>
    <mergeCell ref="B79:D79"/>
    <mergeCell ref="C72:D72"/>
    <mergeCell ref="C73:D73"/>
    <mergeCell ref="C74:D74"/>
    <mergeCell ref="C75:D75"/>
    <mergeCell ref="C67:D67"/>
    <mergeCell ref="C68:D68"/>
    <mergeCell ref="A69:D69"/>
    <mergeCell ref="C70:D70"/>
    <mergeCell ref="C71:D71"/>
    <mergeCell ref="C62:D62"/>
    <mergeCell ref="C63:D63"/>
    <mergeCell ref="C64:D64"/>
    <mergeCell ref="H10:K10"/>
    <mergeCell ref="H28:I28"/>
    <mergeCell ref="E28:F28"/>
    <mergeCell ref="H29:H30"/>
    <mergeCell ref="I29:I30"/>
    <mergeCell ref="C10:G10"/>
    <mergeCell ref="A29:D30"/>
    <mergeCell ref="E29:E30"/>
    <mergeCell ref="F29:F30"/>
  </mergeCells>
  <phoneticPr fontId="30" type="noConversion"/>
  <dataValidations count="1">
    <dataValidation type="list" allowBlank="1" showInputMessage="1" showErrorMessage="1" sqref="F12:F23" xr:uid="{00000000-0002-0000-0200-000001000000}">
      <formula1>$G$8</formula1>
    </dataValidation>
  </dataValidations>
  <pageMargins left="0.25" right="0.25" top="0.75" bottom="0.75" header="0.3" footer="0.3"/>
  <pageSetup paperSize="9" scale="51" fitToHeight="0" orientation="portrait" r:id="rId1"/>
  <headerFooter>
    <oddHeader>&amp;L&amp;"-,Gras"&amp;F           &amp;"-,Normal"&amp;A</oddHead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2000000}">
          <x14:formula1>
            <xm:f>'1. Localisation projet'!$B$13:$B$27</xm:f>
          </x14:formula1>
          <xm:sqref>B12</xm:sqref>
        </x14:dataValidation>
        <x14:dataValidation type="list" allowBlank="1" showInputMessage="1" showErrorMessage="1" xr:uid="{00000000-0002-0000-0200-000003000000}">
          <x14:formula1>
            <xm:f>'1. Localisation projet'!$B$16:$B$27</xm:f>
          </x14:formula1>
          <xm:sqref>B13:B23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59999389629810485"/>
  </sheetPr>
  <dimension ref="A1:O21"/>
  <sheetViews>
    <sheetView showZeros="0" zoomScaleNormal="100" workbookViewId="0">
      <selection activeCell="E15" sqref="E15:E16"/>
    </sheetView>
  </sheetViews>
  <sheetFormatPr baseColWidth="10" defaultColWidth="11.42578125" defaultRowHeight="15" x14ac:dyDescent="0.25"/>
  <cols>
    <col min="1" max="1" width="17.140625" style="1" customWidth="1"/>
    <col min="2" max="2" width="21.85546875" style="1" customWidth="1"/>
    <col min="3" max="3" width="31.7109375" style="1" customWidth="1"/>
    <col min="4" max="4" width="22.42578125" style="1" customWidth="1"/>
    <col min="5" max="5" width="20.7109375" style="1" customWidth="1"/>
    <col min="6" max="6" width="5" style="1" customWidth="1"/>
    <col min="7" max="7" width="6.28515625" style="1" customWidth="1"/>
    <col min="8" max="8" width="0" style="1" hidden="1" customWidth="1"/>
    <col min="9" max="11" width="11.42578125" style="1"/>
    <col min="12" max="12" width="22.28515625" style="1" customWidth="1"/>
    <col min="13" max="16384" width="11.42578125" style="1"/>
  </cols>
  <sheetData>
    <row r="1" spans="1:15" ht="63.75" customHeight="1" x14ac:dyDescent="0.25">
      <c r="A1" s="233" t="s">
        <v>27</v>
      </c>
      <c r="B1" s="65"/>
      <c r="C1" s="388">
        <f>'1. Localisation projet'!B1</f>
        <v>0</v>
      </c>
      <c r="D1" s="388"/>
      <c r="E1" s="65"/>
      <c r="F1" s="65"/>
    </row>
    <row r="2" spans="1:15" ht="45.75" customHeight="1" x14ac:dyDescent="0.25">
      <c r="A2" s="233" t="s">
        <v>1</v>
      </c>
      <c r="B2" s="234"/>
      <c r="C2" s="235">
        <f>'1. Localisation projet'!C2</f>
        <v>0</v>
      </c>
      <c r="D2" s="65"/>
      <c r="E2" s="65"/>
      <c r="F2" s="65"/>
    </row>
    <row r="3" spans="1:15" x14ac:dyDescent="0.25">
      <c r="A3" s="102" t="s">
        <v>286</v>
      </c>
      <c r="B3" s="65"/>
      <c r="C3" s="65"/>
      <c r="D3" s="65"/>
      <c r="E3" s="65"/>
      <c r="F3" s="65"/>
      <c r="G3" s="65"/>
      <c r="H3" s="65"/>
      <c r="I3" s="65"/>
      <c r="J3" s="65"/>
      <c r="K3" s="65"/>
      <c r="L3" s="65"/>
      <c r="M3" s="65"/>
      <c r="N3" s="65"/>
      <c r="O3" s="65"/>
    </row>
    <row r="4" spans="1:15" ht="64.5" customHeight="1" thickBot="1" x14ac:dyDescent="0.3">
      <c r="A4" s="385" t="s">
        <v>318</v>
      </c>
      <c r="B4" s="386"/>
      <c r="C4" s="386"/>
      <c r="D4" s="386"/>
      <c r="E4" s="386"/>
      <c r="F4" s="387"/>
      <c r="G4" s="65"/>
      <c r="H4" s="65"/>
      <c r="I4" s="65"/>
      <c r="J4" s="65"/>
      <c r="K4" s="65"/>
      <c r="L4" s="65"/>
      <c r="M4" s="65"/>
      <c r="N4" s="65"/>
      <c r="O4" s="65"/>
    </row>
    <row r="5" spans="1:15" ht="18" customHeight="1" x14ac:dyDescent="0.25">
      <c r="A5" s="389" t="s">
        <v>326</v>
      </c>
      <c r="B5" s="389"/>
      <c r="C5" s="389"/>
      <c r="D5" s="389"/>
      <c r="E5" s="389"/>
      <c r="F5" s="65"/>
      <c r="G5" s="65"/>
      <c r="H5" s="65"/>
      <c r="I5" s="65"/>
      <c r="J5" s="65"/>
      <c r="K5" s="65"/>
      <c r="L5" s="65"/>
      <c r="M5" s="65"/>
      <c r="N5" s="65"/>
      <c r="O5" s="65"/>
    </row>
    <row r="6" spans="1:15" ht="17.25" customHeight="1" x14ac:dyDescent="0.25">
      <c r="A6" s="65"/>
      <c r="B6" s="104"/>
      <c r="C6" s="105"/>
      <c r="D6" s="105"/>
      <c r="E6" s="103"/>
      <c r="F6" s="103"/>
      <c r="G6" s="65"/>
      <c r="H6" s="65"/>
      <c r="I6" s="65"/>
      <c r="J6" s="65"/>
      <c r="K6" s="65"/>
      <c r="L6" s="65"/>
      <c r="M6" s="65"/>
      <c r="N6" s="65"/>
      <c r="O6" s="65"/>
    </row>
    <row r="7" spans="1:15" s="2" customFormat="1" ht="59.25" customHeight="1" x14ac:dyDescent="0.25">
      <c r="A7" s="228" t="s">
        <v>287</v>
      </c>
      <c r="B7" s="229" t="s">
        <v>288</v>
      </c>
      <c r="C7" s="228" t="s">
        <v>289</v>
      </c>
      <c r="D7" s="228" t="s">
        <v>319</v>
      </c>
      <c r="E7" s="106" t="s">
        <v>311</v>
      </c>
      <c r="F7" s="87"/>
      <c r="G7" s="87"/>
      <c r="H7" s="87"/>
      <c r="I7" s="87"/>
      <c r="J7" s="87"/>
      <c r="K7" s="87"/>
      <c r="L7" s="87"/>
      <c r="M7" s="87"/>
      <c r="N7" s="87"/>
      <c r="O7" s="87"/>
    </row>
    <row r="8" spans="1:15" x14ac:dyDescent="0.25">
      <c r="A8" s="39" t="s">
        <v>24</v>
      </c>
      <c r="B8" s="74" t="s">
        <v>25</v>
      </c>
      <c r="C8" s="74" t="s">
        <v>316</v>
      </c>
      <c r="D8" s="74" t="s">
        <v>291</v>
      </c>
      <c r="E8" s="122"/>
      <c r="F8" s="65"/>
      <c r="G8" s="65"/>
      <c r="H8" s="65"/>
      <c r="I8" s="107"/>
      <c r="J8" s="108"/>
      <c r="K8" s="65"/>
      <c r="L8" s="65"/>
      <c r="M8" s="65"/>
      <c r="N8" s="65"/>
      <c r="O8" s="65"/>
    </row>
    <row r="9" spans="1:15" x14ac:dyDescent="0.25">
      <c r="A9" s="39" t="s">
        <v>24</v>
      </c>
      <c r="B9" s="74" t="s">
        <v>25</v>
      </c>
      <c r="C9" s="74" t="s">
        <v>317</v>
      </c>
      <c r="D9" s="74" t="s">
        <v>290</v>
      </c>
      <c r="E9" s="122"/>
      <c r="F9" s="65"/>
      <c r="G9" s="65"/>
      <c r="H9" s="65"/>
      <c r="I9" s="65"/>
      <c r="J9" s="108"/>
      <c r="K9" s="65"/>
      <c r="L9" s="65"/>
      <c r="M9" s="65"/>
      <c r="N9" s="65"/>
      <c r="O9" s="65"/>
    </row>
    <row r="10" spans="1:15" x14ac:dyDescent="0.25">
      <c r="A10" s="266"/>
      <c r="B10" s="3"/>
      <c r="C10" s="3"/>
      <c r="D10" s="3"/>
      <c r="E10" s="19"/>
      <c r="J10" s="17"/>
    </row>
    <row r="11" spans="1:15" x14ac:dyDescent="0.25">
      <c r="A11" s="266"/>
      <c r="B11" s="3"/>
      <c r="C11" s="3"/>
      <c r="D11" s="3"/>
      <c r="E11" s="19"/>
      <c r="J11" s="17"/>
    </row>
    <row r="12" spans="1:15" x14ac:dyDescent="0.25">
      <c r="A12" s="18"/>
      <c r="B12" s="3"/>
      <c r="C12" s="3"/>
      <c r="D12" s="3"/>
      <c r="E12" s="19"/>
      <c r="J12" s="17"/>
    </row>
    <row r="13" spans="1:15" x14ac:dyDescent="0.25">
      <c r="A13" s="231"/>
      <c r="B13" s="3"/>
      <c r="C13" s="3"/>
      <c r="D13" s="3"/>
      <c r="E13" s="19"/>
      <c r="J13" s="17"/>
    </row>
    <row r="14" spans="1:15" x14ac:dyDescent="0.25">
      <c r="A14" s="18"/>
      <c r="B14" s="3"/>
      <c r="C14" s="3"/>
      <c r="D14" s="3"/>
      <c r="E14" s="19"/>
      <c r="J14" s="17"/>
    </row>
    <row r="15" spans="1:15" x14ac:dyDescent="0.25">
      <c r="A15" s="18"/>
      <c r="B15" s="3"/>
      <c r="C15" s="3"/>
      <c r="D15" s="3"/>
      <c r="E15" s="19"/>
    </row>
    <row r="16" spans="1:15" x14ac:dyDescent="0.25">
      <c r="A16" s="18"/>
      <c r="B16" s="3"/>
      <c r="C16" s="3"/>
      <c r="D16" s="3"/>
      <c r="E16" s="19"/>
    </row>
    <row r="17" spans="1:12" x14ac:dyDescent="0.25">
      <c r="A17" s="18"/>
      <c r="B17" s="3"/>
      <c r="C17" s="3"/>
      <c r="D17" s="3"/>
      <c r="E17" s="19"/>
    </row>
    <row r="18" spans="1:12" x14ac:dyDescent="0.25">
      <c r="A18" s="18"/>
      <c r="B18" s="3"/>
      <c r="C18" s="3"/>
      <c r="D18" s="3"/>
      <c r="E18" s="19"/>
    </row>
    <row r="19" spans="1:12" x14ac:dyDescent="0.25">
      <c r="A19" s="18"/>
      <c r="B19" s="3"/>
      <c r="C19" s="3"/>
      <c r="D19" s="3"/>
      <c r="E19" s="19"/>
    </row>
    <row r="20" spans="1:12" hidden="1" x14ac:dyDescent="0.25">
      <c r="A20" s="18"/>
      <c r="B20" s="3"/>
      <c r="C20" s="3"/>
      <c r="D20" s="3"/>
    </row>
    <row r="21" spans="1:12" x14ac:dyDescent="0.25">
      <c r="A21" s="109" t="s">
        <v>41</v>
      </c>
      <c r="B21" s="110" t="s">
        <v>24</v>
      </c>
      <c r="C21" s="111"/>
      <c r="D21" s="112"/>
      <c r="E21" s="113">
        <f>SUMIF(A10:A20,"RNA",E10:E20)</f>
        <v>0</v>
      </c>
      <c r="F21" s="65"/>
      <c r="G21" s="65"/>
      <c r="H21" s="65"/>
      <c r="I21" s="65"/>
      <c r="J21" s="65"/>
      <c r="K21" s="65"/>
      <c r="L21" s="65"/>
    </row>
  </sheetData>
  <sheetProtection sheet="1" formatCells="0" formatColumns="0" formatRows="0" insertRows="0" selectLockedCells="1"/>
  <mergeCells count="3">
    <mergeCell ref="A4:F4"/>
    <mergeCell ref="C1:D1"/>
    <mergeCell ref="A5:E5"/>
  </mergeCells>
  <dataValidations count="2">
    <dataValidation allowBlank="1" showInputMessage="1" showErrorMessage="1" sqref="C10:C13 C15:C19 C8" xr:uid="{00000000-0002-0000-0300-000000000000}"/>
    <dataValidation type="list" allowBlank="1" showInputMessage="1" showErrorMessage="1" sqref="A8:A9 A20" xr:uid="{00000000-0002-0000-0300-000002000000}">
      <formula1>"Mares,RNA"</formula1>
    </dataValidation>
  </dataValidations>
  <pageMargins left="0.23622047244094491" right="0.23622047244094491" top="0.74803149606299213" bottom="0.74803149606299213" header="0.31496062992125984" footer="0.31496062992125984"/>
  <pageSetup paperSize="9" scale="84" fitToHeight="0" orientation="landscape" r:id="rId1"/>
  <headerFooter>
    <oddHeader>&amp;L&amp;"-,Gras"&amp;F         &amp;"-,Normal"&amp;A&amp;R&amp;D</oddHead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4000000}">
          <x14:formula1>
            <xm:f>'1. Localisation projet'!$B$16:$B$27</xm:f>
          </x14:formula1>
          <xm:sqref>B10:B20</xm:sqref>
        </x14:dataValidation>
        <x14:dataValidation type="list" allowBlank="1" showInputMessage="1" showErrorMessage="1" xr:uid="{00000000-0002-0000-0300-000003000000}">
          <x14:formula1>
            <xm:f>'1. Localisation projet'!$B$13:$B$27</xm:f>
          </x14:formula1>
          <xm:sqref>B8:B9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C72D2"/>
  </sheetPr>
  <dimension ref="A1:K22"/>
  <sheetViews>
    <sheetView showZeros="0" tabSelected="1" zoomScaleNormal="100" workbookViewId="0">
      <selection activeCell="H8" sqref="H8"/>
    </sheetView>
  </sheetViews>
  <sheetFormatPr baseColWidth="10" defaultColWidth="11.42578125" defaultRowHeight="15" x14ac:dyDescent="0.25"/>
  <cols>
    <col min="1" max="1" width="35.85546875" style="1" customWidth="1"/>
    <col min="2" max="2" width="21.7109375" style="21" customWidth="1"/>
    <col min="3" max="3" width="20.28515625" style="21" customWidth="1"/>
    <col min="4" max="4" width="27.140625" style="1" customWidth="1"/>
    <col min="5" max="5" width="32.42578125" style="1" customWidth="1"/>
    <col min="6" max="6" width="17.5703125" style="1" customWidth="1"/>
    <col min="7" max="7" width="17.28515625" style="1" customWidth="1"/>
    <col min="8" max="8" width="18.28515625" style="1" customWidth="1"/>
    <col min="9" max="9" width="26" style="1" customWidth="1"/>
    <col min="10" max="10" width="7" style="1" customWidth="1"/>
    <col min="11" max="12" width="20.7109375" style="1" customWidth="1"/>
    <col min="13" max="16384" width="11.42578125" style="1"/>
  </cols>
  <sheetData>
    <row r="1" spans="1:11" ht="27.75" customHeight="1" x14ac:dyDescent="0.25">
      <c r="A1" s="64" t="s">
        <v>27</v>
      </c>
      <c r="B1" s="63"/>
      <c r="C1" s="393">
        <f>'1. Localisation projet'!B1</f>
        <v>0</v>
      </c>
      <c r="D1" s="393"/>
      <c r="E1" s="63"/>
      <c r="F1" s="63"/>
      <c r="G1" s="63"/>
      <c r="H1" s="63"/>
      <c r="I1" s="63"/>
      <c r="J1" s="63"/>
      <c r="K1" s="63"/>
    </row>
    <row r="2" spans="1:11" ht="27" customHeight="1" x14ac:dyDescent="0.25">
      <c r="A2" s="64" t="s">
        <v>1</v>
      </c>
      <c r="B2" s="63"/>
      <c r="C2" s="394">
        <f>'1. Localisation projet'!C2</f>
        <v>0</v>
      </c>
      <c r="D2" s="394"/>
      <c r="E2" s="63"/>
      <c r="F2" s="63"/>
      <c r="G2" s="63"/>
      <c r="H2" s="63"/>
      <c r="I2" s="63"/>
      <c r="J2" s="63"/>
      <c r="K2" s="63"/>
    </row>
    <row r="3" spans="1:11" x14ac:dyDescent="0.25">
      <c r="A3" s="63"/>
      <c r="B3" s="63"/>
      <c r="C3" s="63"/>
      <c r="D3" s="63"/>
      <c r="E3" s="63"/>
      <c r="F3" s="63"/>
      <c r="G3" s="63"/>
      <c r="H3" s="63"/>
      <c r="I3" s="63"/>
      <c r="J3" s="63"/>
      <c r="K3" s="63"/>
    </row>
    <row r="4" spans="1:11" x14ac:dyDescent="0.25">
      <c r="A4" s="114"/>
      <c r="B4" s="63"/>
      <c r="C4" s="63"/>
      <c r="D4" s="63"/>
      <c r="E4" s="114"/>
      <c r="F4" s="114"/>
      <c r="G4" s="114"/>
      <c r="H4" s="62"/>
      <c r="I4" s="62"/>
      <c r="J4" s="63"/>
      <c r="K4" s="63"/>
    </row>
    <row r="5" spans="1:11" s="20" customFormat="1" ht="28.5" customHeight="1" thickBot="1" x14ac:dyDescent="0.3">
      <c r="A5" s="115" t="s">
        <v>306</v>
      </c>
      <c r="B5" s="114"/>
      <c r="C5" s="114"/>
      <c r="D5" s="114"/>
      <c r="E5" s="114"/>
      <c r="F5" s="114"/>
      <c r="G5" s="114"/>
      <c r="H5" s="62"/>
      <c r="I5" s="62"/>
      <c r="J5" s="63"/>
      <c r="K5" s="63"/>
    </row>
    <row r="6" spans="1:11" ht="19.5" thickBot="1" x14ac:dyDescent="0.35">
      <c r="A6" s="390" t="s">
        <v>307</v>
      </c>
      <c r="B6" s="391"/>
      <c r="C6" s="391"/>
      <c r="D6" s="391"/>
      <c r="E6" s="392"/>
      <c r="F6" s="114"/>
      <c r="G6" s="114"/>
      <c r="H6" s="63"/>
      <c r="I6" s="63"/>
      <c r="J6" s="63"/>
      <c r="K6" s="63"/>
    </row>
    <row r="7" spans="1:11" ht="94.5" customHeight="1" thickBot="1" x14ac:dyDescent="0.3">
      <c r="A7" s="116" t="s">
        <v>292</v>
      </c>
      <c r="B7" s="243" t="s">
        <v>308</v>
      </c>
      <c r="C7" s="117" t="s">
        <v>293</v>
      </c>
      <c r="D7" s="118" t="s">
        <v>320</v>
      </c>
      <c r="E7" s="239" t="s">
        <v>325</v>
      </c>
      <c r="F7" s="114"/>
      <c r="G7" s="114"/>
      <c r="H7" s="63"/>
      <c r="I7" s="63"/>
      <c r="J7" s="63"/>
      <c r="K7" s="63"/>
    </row>
    <row r="8" spans="1:11" ht="30" customHeight="1" x14ac:dyDescent="0.25">
      <c r="A8" s="178" t="s">
        <v>297</v>
      </c>
      <c r="B8" s="179">
        <f>'2. Projet haies (forfait)'!M31</f>
        <v>0</v>
      </c>
      <c r="C8" s="119" t="s">
        <v>298</v>
      </c>
      <c r="D8" s="240">
        <f>'2. Projet haies (forfait)'!P31</f>
        <v>0</v>
      </c>
      <c r="E8" s="236"/>
      <c r="F8" s="63"/>
      <c r="G8" s="63"/>
      <c r="H8" s="63"/>
      <c r="I8" s="63"/>
      <c r="J8" s="63"/>
      <c r="K8" s="63"/>
    </row>
    <row r="9" spans="1:11" ht="30" customHeight="1" x14ac:dyDescent="0.25">
      <c r="A9" s="180" t="s">
        <v>42</v>
      </c>
      <c r="B9" s="181">
        <f>'2. Projet haies (forfait)'!M32</f>
        <v>0</v>
      </c>
      <c r="C9" s="120" t="s">
        <v>298</v>
      </c>
      <c r="D9" s="241">
        <f>'2. Projet haies (forfait)'!P32</f>
        <v>0</v>
      </c>
      <c r="E9" s="237"/>
      <c r="F9" s="63"/>
      <c r="G9" s="63"/>
      <c r="H9" s="63"/>
      <c r="I9" s="63"/>
      <c r="J9" s="63"/>
      <c r="K9" s="63"/>
    </row>
    <row r="10" spans="1:11" ht="30" customHeight="1" x14ac:dyDescent="0.25">
      <c r="A10" s="180" t="s">
        <v>186</v>
      </c>
      <c r="B10" s="181">
        <f>'3. Projet agroforest. (forfait)'!I24</f>
        <v>0</v>
      </c>
      <c r="C10" s="120" t="s">
        <v>299</v>
      </c>
      <c r="D10" s="241">
        <f>'3. Projet agroforest. (forfait)'!K24</f>
        <v>0</v>
      </c>
      <c r="E10" s="237"/>
      <c r="F10" s="63"/>
      <c r="G10" s="63"/>
      <c r="H10" s="63"/>
      <c r="I10" s="63"/>
      <c r="J10" s="63"/>
      <c r="K10" s="63"/>
    </row>
    <row r="11" spans="1:11" ht="30" customHeight="1" thickBot="1" x14ac:dyDescent="0.3">
      <c r="A11" s="182" t="s">
        <v>24</v>
      </c>
      <c r="B11" s="183"/>
      <c r="C11" s="121" t="s">
        <v>309</v>
      </c>
      <c r="D11" s="242">
        <f>'4. Projet RNA (devis)'!E21</f>
        <v>0</v>
      </c>
      <c r="E11" s="238"/>
      <c r="F11" s="63"/>
      <c r="G11" s="63"/>
      <c r="H11" s="63"/>
      <c r="I11" s="63"/>
      <c r="J11" s="63"/>
      <c r="K11" s="63"/>
    </row>
    <row r="12" spans="1:11" ht="30" customHeight="1" thickBot="1" x14ac:dyDescent="0.35">
      <c r="A12" s="142" t="s">
        <v>194</v>
      </c>
      <c r="B12" s="177"/>
      <c r="C12" s="143"/>
      <c r="D12" s="144">
        <f>SUM(D8:D11)</f>
        <v>0</v>
      </c>
      <c r="E12" s="144">
        <f>SUM(E8:E11)</f>
        <v>0</v>
      </c>
      <c r="F12" s="63"/>
      <c r="G12" s="63"/>
      <c r="H12" s="63"/>
      <c r="I12" s="63"/>
      <c r="J12" s="63"/>
      <c r="K12" s="63"/>
    </row>
    <row r="13" spans="1:11" ht="15.75" thickBot="1" x14ac:dyDescent="0.3">
      <c r="A13" s="63"/>
      <c r="B13" s="63"/>
      <c r="C13" s="63"/>
      <c r="D13" s="63"/>
      <c r="E13" s="63"/>
      <c r="F13" s="63"/>
      <c r="G13" s="63"/>
      <c r="H13" s="63"/>
      <c r="I13" s="63"/>
      <c r="J13" s="63"/>
      <c r="K13" s="63"/>
    </row>
    <row r="14" spans="1:11" ht="18" customHeight="1" x14ac:dyDescent="0.25">
      <c r="A14" s="395" t="s">
        <v>310</v>
      </c>
      <c r="B14" s="396"/>
      <c r="C14" s="397"/>
      <c r="D14" s="63"/>
      <c r="E14" s="63"/>
      <c r="F14" s="63"/>
      <c r="G14" s="63"/>
      <c r="H14" s="63"/>
      <c r="I14" s="63"/>
      <c r="J14" s="63"/>
      <c r="K14" s="63"/>
    </row>
    <row r="15" spans="1:11" x14ac:dyDescent="0.25">
      <c r="A15" s="398"/>
      <c r="B15" s="399"/>
      <c r="C15" s="400"/>
      <c r="D15" s="63"/>
      <c r="E15" s="63"/>
      <c r="F15" s="63"/>
      <c r="G15" s="63"/>
      <c r="H15" s="63"/>
      <c r="I15" s="63"/>
      <c r="J15" s="63"/>
      <c r="K15" s="63"/>
    </row>
    <row r="16" spans="1:11" ht="15" customHeight="1" x14ac:dyDescent="0.25">
      <c r="A16" s="398"/>
      <c r="B16" s="399"/>
      <c r="C16" s="400"/>
      <c r="D16" s="63"/>
      <c r="E16" s="63"/>
      <c r="F16" s="63"/>
      <c r="G16" s="63"/>
      <c r="H16" s="63"/>
      <c r="I16" s="63"/>
      <c r="J16" s="63"/>
      <c r="K16" s="63"/>
    </row>
    <row r="17" spans="1:11" ht="15" customHeight="1" x14ac:dyDescent="0.25">
      <c r="A17" s="398"/>
      <c r="B17" s="399"/>
      <c r="C17" s="400"/>
      <c r="D17" s="63"/>
      <c r="E17" s="63"/>
      <c r="F17" s="63"/>
      <c r="G17" s="63"/>
      <c r="H17" s="63"/>
      <c r="I17" s="63"/>
      <c r="J17" s="63"/>
      <c r="K17" s="63"/>
    </row>
    <row r="18" spans="1:11" x14ac:dyDescent="0.25">
      <c r="A18" s="398"/>
      <c r="B18" s="399"/>
      <c r="C18" s="400"/>
      <c r="D18" s="63"/>
      <c r="E18" s="63"/>
      <c r="F18" s="63"/>
      <c r="G18" s="63"/>
      <c r="H18" s="63"/>
      <c r="I18" s="63"/>
      <c r="J18" s="63"/>
      <c r="K18" s="63"/>
    </row>
    <row r="19" spans="1:11" ht="15.75" thickBot="1" x14ac:dyDescent="0.3">
      <c r="A19" s="401"/>
      <c r="B19" s="402"/>
      <c r="C19" s="403"/>
      <c r="D19" s="63"/>
      <c r="E19" s="63"/>
      <c r="F19" s="63"/>
      <c r="G19" s="63"/>
      <c r="H19" s="63"/>
      <c r="I19" s="63"/>
      <c r="J19" s="63"/>
      <c r="K19" s="63"/>
    </row>
    <row r="20" spans="1:11" x14ac:dyDescent="0.25">
      <c r="A20" s="63"/>
      <c r="B20" s="63"/>
      <c r="C20" s="63"/>
      <c r="D20" s="63"/>
      <c r="E20" s="63"/>
      <c r="F20" s="63"/>
      <c r="G20" s="63"/>
      <c r="H20" s="63"/>
      <c r="I20" s="63"/>
      <c r="J20" s="63"/>
      <c r="K20" s="63"/>
    </row>
    <row r="21" spans="1:11" x14ac:dyDescent="0.25">
      <c r="A21" s="63"/>
      <c r="B21" s="63"/>
      <c r="C21" s="63"/>
      <c r="D21" s="63"/>
      <c r="E21" s="63"/>
      <c r="F21" s="63"/>
      <c r="G21" s="63"/>
      <c r="H21" s="63"/>
      <c r="I21" s="63"/>
      <c r="J21" s="63"/>
      <c r="K21" s="63"/>
    </row>
    <row r="22" spans="1:11" x14ac:dyDescent="0.25">
      <c r="A22" s="63"/>
      <c r="B22" s="63"/>
      <c r="C22" s="63"/>
      <c r="D22" s="63"/>
      <c r="E22" s="63"/>
      <c r="F22" s="63"/>
      <c r="G22" s="63"/>
      <c r="H22" s="63"/>
      <c r="I22" s="63"/>
      <c r="J22" s="63"/>
      <c r="K22" s="63"/>
    </row>
  </sheetData>
  <sheetProtection formatCells="0" formatColumns="0" formatRows="0" insertRows="0" selectLockedCells="1"/>
  <mergeCells count="4">
    <mergeCell ref="A6:E6"/>
    <mergeCell ref="C1:D1"/>
    <mergeCell ref="C2:D2"/>
    <mergeCell ref="A14:C19"/>
  </mergeCells>
  <pageMargins left="0.70866141732283472" right="0.70866141732283472" top="0.74803149606299213" bottom="0.74803149606299213" header="0.31496062992125984" footer="0.31496062992125984"/>
  <pageSetup paperSize="9" scale="89" orientation="landscape" r:id="rId1"/>
  <headerFooter>
    <oddHeader>&amp;L&amp;"-,Gras"&amp;F        &amp;"-,Normal"&amp;A</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f268028-d596-43ea-9461-7c1c10754ac9" xsi:nil="true"/>
    <lcf76f155ced4ddcb4097134ff3c332f xmlns="eb557d36-182a-44af-822d-8ba274f8fc94">
      <Terms xmlns="http://schemas.microsoft.com/office/infopath/2007/PartnerControls"/>
    </lcf76f155ced4ddcb4097134ff3c332f>
    <SharedWithUsers xmlns="cf268028-d596-43ea-9461-7c1c10754ac9">
      <UserInfo>
        <DisplayName>YAHYA Mona</DisplayName>
        <AccountId>937</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223BF471ADECF498B8D6E43B7DF3130" ma:contentTypeVersion="18" ma:contentTypeDescription="Crée un document." ma:contentTypeScope="" ma:versionID="7288c126191fbe14f71ed0b563d8df34">
  <xsd:schema xmlns:xsd="http://www.w3.org/2001/XMLSchema" xmlns:xs="http://www.w3.org/2001/XMLSchema" xmlns:p="http://schemas.microsoft.com/office/2006/metadata/properties" xmlns:ns2="eb557d36-182a-44af-822d-8ba274f8fc94" xmlns:ns3="cf268028-d596-43ea-9461-7c1c10754ac9" targetNamespace="http://schemas.microsoft.com/office/2006/metadata/properties" ma:root="true" ma:fieldsID="34d719f8e17514924d7ed8d8ccf0c2d0" ns2:_="" ns3:_="">
    <xsd:import namespace="eb557d36-182a-44af-822d-8ba274f8fc94"/>
    <xsd:import namespace="cf268028-d596-43ea-9461-7c1c10754ac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557d36-182a-44af-822d-8ba274f8fc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6c321336-a6bf-418f-9457-b424f027030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f268028-d596-43ea-9461-7c1c10754ac9" elementFormDefault="qualified">
    <xsd:import namespace="http://schemas.microsoft.com/office/2006/documentManagement/types"/>
    <xsd:import namespace="http://schemas.microsoft.com/office/infopath/2007/PartnerControls"/>
    <xsd:element name="SharedWithUsers" ma:index="15"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62cc1330-65f7-4f3e-970e-725628126964}" ma:internalName="TaxCatchAll" ma:showField="CatchAllData" ma:web="cf268028-d596-43ea-9461-7c1c10754ac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C02B345-B99D-49C6-8261-E2D7BE609983}">
  <ds:schemaRefs>
    <ds:schemaRef ds:uri="http://schemas.microsoft.com/office/2006/metadata/properties"/>
    <ds:schemaRef ds:uri="http://schemas.microsoft.com/office/2006/documentManagement/types"/>
    <ds:schemaRef ds:uri="http://purl.org/dc/terms/"/>
    <ds:schemaRef ds:uri="http://www.w3.org/XML/1998/namespace"/>
    <ds:schemaRef ds:uri="http://purl.org/dc/elements/1.1/"/>
    <ds:schemaRef ds:uri="http://purl.org/dc/dcmitype/"/>
    <ds:schemaRef ds:uri="http://schemas.microsoft.com/office/infopath/2007/PartnerControls"/>
    <ds:schemaRef ds:uri="http://schemas.openxmlformats.org/package/2006/metadata/core-properties"/>
    <ds:schemaRef ds:uri="cf268028-d596-43ea-9461-7c1c10754ac9"/>
    <ds:schemaRef ds:uri="eb557d36-182a-44af-822d-8ba274f8fc94"/>
  </ds:schemaRefs>
</ds:datastoreItem>
</file>

<file path=customXml/itemProps2.xml><?xml version="1.0" encoding="utf-8"?>
<ds:datastoreItem xmlns:ds="http://schemas.openxmlformats.org/officeDocument/2006/customXml" ds:itemID="{893BEF8B-02B0-44D3-B679-E040A1F062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557d36-182a-44af-822d-8ba274f8fc94"/>
    <ds:schemaRef ds:uri="cf268028-d596-43ea-9461-7c1c10754a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61AB7C6-27BE-4190-9377-BA2E3E1B0BD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5</vt:i4>
      </vt:variant>
    </vt:vector>
  </HeadingPairs>
  <TitlesOfParts>
    <vt:vector size="10" baseType="lpstr">
      <vt:lpstr>1. Localisation projet</vt:lpstr>
      <vt:lpstr>2. Projet haies (forfait)</vt:lpstr>
      <vt:lpstr>3. Projet agroforest. (forfait)</vt:lpstr>
      <vt:lpstr>4. Projet RNA (devis)</vt:lpstr>
      <vt:lpstr> 5. Synthèse projet à signer</vt:lpstr>
      <vt:lpstr>' 5. Synthèse projet à signer'!Zone_d_impression</vt:lpstr>
      <vt:lpstr>'1. Localisation projet'!Zone_d_impression</vt:lpstr>
      <vt:lpstr>'2. Projet haies (forfait)'!Zone_d_impression</vt:lpstr>
      <vt:lpstr>'3. Projet agroforest. (forfait)'!Zone_d_impression</vt:lpstr>
      <vt:lpstr>'4. Projet RNA (devis)'!Zone_d_impression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DUPE Geraldine</dc:creator>
  <cp:keywords/>
  <dc:description/>
  <cp:lastModifiedBy>Utilisateur Windows</cp:lastModifiedBy>
  <cp:revision>2</cp:revision>
  <cp:lastPrinted>2024-12-06T15:22:48Z</cp:lastPrinted>
  <dcterms:created xsi:type="dcterms:W3CDTF">2022-06-08T12:28:33Z</dcterms:created>
  <dcterms:modified xsi:type="dcterms:W3CDTF">2025-05-22T14:34:07Z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0x010100F223BF471ADECF498B8D6E43B7DF3130</vt:lpwstr>
  </property>
  <property fmtid="{D5CDD505-2E9C-101B-9397-08002B2CF9AE}" pid="3" name="MediaServiceImageTags">
    <vt:lpwstr/>
  </property>
</Properties>
</file>